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blanm3\AppData\Roaming\OpenText\OTEdit\EC_TPSGC-PWGSC\c176371500\"/>
    </mc:Choice>
  </mc:AlternateContent>
  <bookViews>
    <workbookView xWindow="14400" yWindow="0" windowWidth="14280" windowHeight="11640" firstSheet="1" activeTab="1"/>
  </bookViews>
  <sheets>
    <sheet name="BOP" sheetId="7" r:id="rId1"/>
    <sheet name="SO Period" sheetId="1" r:id="rId2"/>
    <sheet name="1st Option" sheetId="9" r:id="rId3"/>
    <sheet name="2nd Option" sheetId="10" r:id="rId4"/>
    <sheet name="3rd Option" sheetId="11" r:id="rId5"/>
    <sheet name="4th Option" sheetId="12" r:id="rId6"/>
    <sheet name="Evaluation Summary" sheetId="6" r:id="rId7"/>
  </sheets>
  <calcPr calcId="152511"/>
</workbook>
</file>

<file path=xl/calcChain.xml><?xml version="1.0" encoding="utf-8"?>
<calcChain xmlns="http://schemas.openxmlformats.org/spreadsheetml/2006/main">
  <c r="K86" i="12" l="1"/>
  <c r="N86" i="12" s="1"/>
  <c r="K84" i="12"/>
  <c r="N84" i="12" s="1"/>
  <c r="K83" i="12"/>
  <c r="N83" i="12" s="1"/>
  <c r="K82" i="12"/>
  <c r="N82" i="12" s="1"/>
  <c r="K81" i="12"/>
  <c r="N81" i="12" s="1"/>
  <c r="K80" i="12"/>
  <c r="N80" i="12" s="1"/>
  <c r="N79" i="12"/>
  <c r="K79" i="12"/>
  <c r="K78" i="12"/>
  <c r="N78" i="12" s="1"/>
  <c r="K77" i="12"/>
  <c r="N77" i="12" s="1"/>
  <c r="K76" i="12"/>
  <c r="N76" i="12" s="1"/>
  <c r="L75" i="12"/>
  <c r="K75" i="12"/>
  <c r="L74" i="12"/>
  <c r="N74" i="12" s="1"/>
  <c r="K74" i="12"/>
  <c r="L73" i="12"/>
  <c r="N73" i="12" s="1"/>
  <c r="K73" i="12"/>
  <c r="L72" i="12"/>
  <c r="K72" i="12"/>
  <c r="N71" i="12"/>
  <c r="L71" i="12"/>
  <c r="K71" i="12"/>
  <c r="K68" i="12"/>
  <c r="L67" i="12"/>
  <c r="K67" i="12"/>
  <c r="N67" i="12" s="1"/>
  <c r="L66" i="12"/>
  <c r="K66" i="12"/>
  <c r="L64" i="12"/>
  <c r="N64" i="12" s="1"/>
  <c r="K64" i="12"/>
  <c r="K63" i="12"/>
  <c r="N63" i="12" s="1"/>
  <c r="L62" i="12"/>
  <c r="N62" i="12" s="1"/>
  <c r="K62" i="12"/>
  <c r="L61" i="12"/>
  <c r="N61" i="12" s="1"/>
  <c r="K61" i="12"/>
  <c r="L60" i="12"/>
  <c r="K60" i="12"/>
  <c r="L59" i="12"/>
  <c r="K59" i="12"/>
  <c r="L58" i="12"/>
  <c r="N58" i="12" s="1"/>
  <c r="K58" i="12"/>
  <c r="L54" i="12"/>
  <c r="K54" i="12"/>
  <c r="L53" i="12"/>
  <c r="K53" i="12"/>
  <c r="L52" i="12"/>
  <c r="K52" i="12"/>
  <c r="N52" i="12" s="1"/>
  <c r="L51" i="12"/>
  <c r="N51" i="12" s="1"/>
  <c r="K51" i="12"/>
  <c r="L50" i="12"/>
  <c r="K50" i="12"/>
  <c r="N50" i="12" s="1"/>
  <c r="L49" i="12"/>
  <c r="K49" i="12"/>
  <c r="L48" i="12"/>
  <c r="K48" i="12"/>
  <c r="N48" i="12" s="1"/>
  <c r="L47" i="12"/>
  <c r="K47" i="12"/>
  <c r="L46" i="12"/>
  <c r="N46" i="12" s="1"/>
  <c r="K46" i="12"/>
  <c r="L45" i="12"/>
  <c r="N45" i="12" s="1"/>
  <c r="K45" i="12"/>
  <c r="L44" i="12"/>
  <c r="K44" i="12"/>
  <c r="K43" i="12"/>
  <c r="L41" i="12"/>
  <c r="N41" i="12" s="1"/>
  <c r="K41" i="12"/>
  <c r="L40" i="12"/>
  <c r="K40" i="12"/>
  <c r="N39" i="12"/>
  <c r="L39" i="12"/>
  <c r="K39" i="12"/>
  <c r="L38" i="12"/>
  <c r="N38" i="12" s="1"/>
  <c r="K38" i="12"/>
  <c r="L37" i="12"/>
  <c r="K37" i="12"/>
  <c r="L36" i="12"/>
  <c r="K36" i="12"/>
  <c r="L35" i="12"/>
  <c r="K35" i="12"/>
  <c r="N35" i="12" s="1"/>
  <c r="L34" i="12"/>
  <c r="K34" i="12"/>
  <c r="L33" i="12"/>
  <c r="K33" i="12"/>
  <c r="L32" i="12"/>
  <c r="K32" i="12"/>
  <c r="N32" i="12" s="1"/>
  <c r="L31" i="12"/>
  <c r="N31" i="12" s="1"/>
  <c r="K31" i="12"/>
  <c r="N30" i="12"/>
  <c r="K30" i="12"/>
  <c r="L29" i="12"/>
  <c r="K29" i="12"/>
  <c r="L28" i="12"/>
  <c r="K28" i="12"/>
  <c r="N28" i="12" s="1"/>
  <c r="L27" i="12"/>
  <c r="K27" i="12"/>
  <c r="N27" i="12" s="1"/>
  <c r="L26" i="12"/>
  <c r="K26" i="12"/>
  <c r="L25" i="12"/>
  <c r="K25" i="12"/>
  <c r="N25" i="12" s="1"/>
  <c r="L24" i="12"/>
  <c r="N24" i="12" s="1"/>
  <c r="K24" i="12"/>
  <c r="L23" i="12"/>
  <c r="K23" i="12"/>
  <c r="L22" i="12"/>
  <c r="K22" i="12"/>
  <c r="L21" i="12"/>
  <c r="K21" i="12"/>
  <c r="N21" i="12" s="1"/>
  <c r="L20" i="12"/>
  <c r="K20" i="12"/>
  <c r="L19" i="12"/>
  <c r="N19" i="12" s="1"/>
  <c r="K19" i="12"/>
  <c r="L18" i="12"/>
  <c r="K18" i="12"/>
  <c r="N18" i="12" s="1"/>
  <c r="L17" i="12"/>
  <c r="K17" i="12"/>
  <c r="N17" i="12" s="1"/>
  <c r="L16" i="12"/>
  <c r="N16" i="12" s="1"/>
  <c r="K16" i="12"/>
  <c r="K14" i="12"/>
  <c r="N14" i="12" s="1"/>
  <c r="K13" i="12"/>
  <c r="N13" i="12" s="1"/>
  <c r="N12" i="12"/>
  <c r="K12" i="12"/>
  <c r="N86" i="11"/>
  <c r="K86" i="11"/>
  <c r="N84" i="11"/>
  <c r="K84" i="11"/>
  <c r="K83" i="11"/>
  <c r="N83" i="11" s="1"/>
  <c r="N82" i="11"/>
  <c r="K82" i="11"/>
  <c r="N81" i="11"/>
  <c r="K81" i="11"/>
  <c r="N80" i="11"/>
  <c r="K80" i="11"/>
  <c r="K79" i="11"/>
  <c r="N79" i="11" s="1"/>
  <c r="N78" i="11"/>
  <c r="K78" i="11"/>
  <c r="N77" i="11"/>
  <c r="K77" i="11"/>
  <c r="N76" i="11"/>
  <c r="K76" i="11"/>
  <c r="L75" i="11"/>
  <c r="K75" i="11"/>
  <c r="N75" i="11" s="1"/>
  <c r="L74" i="11"/>
  <c r="N74" i="11" s="1"/>
  <c r="K74" i="11"/>
  <c r="N73" i="11"/>
  <c r="L73" i="11"/>
  <c r="K73" i="11"/>
  <c r="L72" i="11"/>
  <c r="N72" i="11" s="1"/>
  <c r="K72" i="11"/>
  <c r="L71" i="11"/>
  <c r="K71" i="11"/>
  <c r="K68" i="11"/>
  <c r="L67" i="11"/>
  <c r="N67" i="11" s="1"/>
  <c r="K67" i="11"/>
  <c r="L66" i="11"/>
  <c r="K66" i="11"/>
  <c r="L64" i="11"/>
  <c r="K64" i="11"/>
  <c r="N64" i="11" s="1"/>
  <c r="N63" i="11"/>
  <c r="K63" i="11"/>
  <c r="L62" i="11"/>
  <c r="K62" i="11"/>
  <c r="L61" i="11"/>
  <c r="K61" i="11"/>
  <c r="L60" i="11"/>
  <c r="K60" i="11"/>
  <c r="N60" i="11" s="1"/>
  <c r="L59" i="11"/>
  <c r="K59" i="11"/>
  <c r="N59" i="11" s="1"/>
  <c r="L58" i="11"/>
  <c r="K58" i="11"/>
  <c r="L54" i="11"/>
  <c r="K54" i="11"/>
  <c r="N54" i="11" s="1"/>
  <c r="L53" i="11"/>
  <c r="N53" i="11" s="1"/>
  <c r="K53" i="11"/>
  <c r="L52" i="11"/>
  <c r="N52" i="11" s="1"/>
  <c r="K52" i="11"/>
  <c r="L51" i="11"/>
  <c r="K51" i="11"/>
  <c r="L50" i="11"/>
  <c r="K50" i="11"/>
  <c r="N50" i="11" s="1"/>
  <c r="L49" i="11"/>
  <c r="K49" i="11"/>
  <c r="N49" i="11" s="1"/>
  <c r="L48" i="11"/>
  <c r="K48" i="11"/>
  <c r="L47" i="11"/>
  <c r="K47" i="11"/>
  <c r="L46" i="11"/>
  <c r="K46" i="11"/>
  <c r="N46" i="11" s="1"/>
  <c r="L45" i="11"/>
  <c r="N45" i="11" s="1"/>
  <c r="K45" i="11"/>
  <c r="L44" i="11"/>
  <c r="N44" i="11" s="1"/>
  <c r="K44" i="11"/>
  <c r="K43" i="11"/>
  <c r="L41" i="11"/>
  <c r="N41" i="11" s="1"/>
  <c r="K41" i="11"/>
  <c r="L40" i="11"/>
  <c r="N40" i="11" s="1"/>
  <c r="K40" i="11"/>
  <c r="L39" i="11"/>
  <c r="K39" i="11"/>
  <c r="N39" i="11" s="1"/>
  <c r="L38" i="11"/>
  <c r="K38" i="11"/>
  <c r="L37" i="11"/>
  <c r="K37" i="11"/>
  <c r="N36" i="11"/>
  <c r="L36" i="11"/>
  <c r="K36" i="11"/>
  <c r="L35" i="11"/>
  <c r="K35" i="11"/>
  <c r="N35" i="11" s="1"/>
  <c r="L34" i="11"/>
  <c r="K34" i="11"/>
  <c r="N34" i="11" s="1"/>
  <c r="L33" i="11"/>
  <c r="N33" i="11" s="1"/>
  <c r="K33" i="11"/>
  <c r="L32" i="11"/>
  <c r="N32" i="11" s="1"/>
  <c r="K32" i="11"/>
  <c r="L31" i="11"/>
  <c r="K31" i="11"/>
  <c r="K30" i="11"/>
  <c r="N30" i="11" s="1"/>
  <c r="L29" i="11"/>
  <c r="N29" i="11" s="1"/>
  <c r="K29" i="11"/>
  <c r="L28" i="11"/>
  <c r="K28" i="11"/>
  <c r="N28" i="11" s="1"/>
  <c r="L27" i="11"/>
  <c r="K27" i="11"/>
  <c r="N27" i="11" s="1"/>
  <c r="L26" i="11"/>
  <c r="K26" i="11"/>
  <c r="N26" i="11" s="1"/>
  <c r="L25" i="11"/>
  <c r="N25" i="11" s="1"/>
  <c r="K25" i="11"/>
  <c r="L24" i="11"/>
  <c r="K24" i="11"/>
  <c r="N24" i="11" s="1"/>
  <c r="L23" i="11"/>
  <c r="K23" i="11"/>
  <c r="N23" i="11" s="1"/>
  <c r="L22" i="11"/>
  <c r="N22" i="11" s="1"/>
  <c r="K22" i="11"/>
  <c r="L21" i="11"/>
  <c r="N21" i="11" s="1"/>
  <c r="K21" i="11"/>
  <c r="L20" i="11"/>
  <c r="K20" i="11"/>
  <c r="N20" i="11" s="1"/>
  <c r="L19" i="11"/>
  <c r="K19" i="11"/>
  <c r="L18" i="11"/>
  <c r="K18" i="11"/>
  <c r="L17" i="11"/>
  <c r="N17" i="11" s="1"/>
  <c r="K17" i="11"/>
  <c r="L16" i="11"/>
  <c r="K16" i="11"/>
  <c r="N16" i="11" s="1"/>
  <c r="K14" i="11"/>
  <c r="N14" i="11" s="1"/>
  <c r="K13" i="11"/>
  <c r="N13" i="11" s="1"/>
  <c r="K12" i="11"/>
  <c r="N12" i="11" s="1"/>
  <c r="N86" i="10"/>
  <c r="K86" i="10"/>
  <c r="K84" i="10"/>
  <c r="N84" i="10" s="1"/>
  <c r="N83" i="10"/>
  <c r="K83" i="10"/>
  <c r="K82" i="10"/>
  <c r="N82" i="10" s="1"/>
  <c r="N81" i="10"/>
  <c r="K81" i="10"/>
  <c r="K80" i="10"/>
  <c r="N80" i="10" s="1"/>
  <c r="N79" i="10"/>
  <c r="K79" i="10"/>
  <c r="K78" i="10"/>
  <c r="N78" i="10" s="1"/>
  <c r="N77" i="10"/>
  <c r="K77" i="10"/>
  <c r="K76" i="10"/>
  <c r="N76" i="10" s="1"/>
  <c r="L75" i="10"/>
  <c r="K75" i="10"/>
  <c r="N75" i="10" s="1"/>
  <c r="L74" i="10"/>
  <c r="N74" i="10" s="1"/>
  <c r="K74" i="10"/>
  <c r="L73" i="10"/>
  <c r="N73" i="10" s="1"/>
  <c r="K73" i="10"/>
  <c r="L72" i="10"/>
  <c r="K72" i="10"/>
  <c r="N72" i="10" s="1"/>
  <c r="L71" i="10"/>
  <c r="N71" i="10" s="1"/>
  <c r="K71" i="10"/>
  <c r="K68" i="10"/>
  <c r="L67" i="10"/>
  <c r="K67" i="10"/>
  <c r="N67" i="10" s="1"/>
  <c r="L66" i="10"/>
  <c r="N66" i="10" s="1"/>
  <c r="K66" i="10"/>
  <c r="N64" i="10"/>
  <c r="L64" i="10"/>
  <c r="K64" i="10"/>
  <c r="K63" i="10"/>
  <c r="N63" i="10" s="1"/>
  <c r="N62" i="10"/>
  <c r="L62" i="10"/>
  <c r="K62" i="10"/>
  <c r="L61" i="10"/>
  <c r="N61" i="10" s="1"/>
  <c r="K61" i="10"/>
  <c r="L60" i="10"/>
  <c r="K60" i="10"/>
  <c r="N60" i="10" s="1"/>
  <c r="L59" i="10"/>
  <c r="K59" i="10"/>
  <c r="L58" i="10"/>
  <c r="N58" i="10" s="1"/>
  <c r="K58" i="10"/>
  <c r="L54" i="10"/>
  <c r="N54" i="10" s="1"/>
  <c r="K54" i="10"/>
  <c r="L53" i="10"/>
  <c r="N53" i="10" s="1"/>
  <c r="K53" i="10"/>
  <c r="L52" i="10"/>
  <c r="K52" i="10"/>
  <c r="N51" i="10"/>
  <c r="L51" i="10"/>
  <c r="K51" i="10"/>
  <c r="N50" i="10"/>
  <c r="L50" i="10"/>
  <c r="K50" i="10"/>
  <c r="L49" i="10"/>
  <c r="K49" i="10"/>
  <c r="L48" i="10"/>
  <c r="K48" i="10"/>
  <c r="L47" i="10"/>
  <c r="N47" i="10" s="1"/>
  <c r="K47" i="10"/>
  <c r="L46" i="10"/>
  <c r="N46" i="10" s="1"/>
  <c r="K46" i="10"/>
  <c r="L45" i="10"/>
  <c r="N45" i="10" s="1"/>
  <c r="K45" i="10"/>
  <c r="L44" i="10"/>
  <c r="K44" i="10"/>
  <c r="N44" i="10" s="1"/>
  <c r="K43" i="10"/>
  <c r="L41" i="10"/>
  <c r="N41" i="10" s="1"/>
  <c r="K41" i="10"/>
  <c r="L40" i="10"/>
  <c r="K40" i="10"/>
  <c r="N40" i="10" s="1"/>
  <c r="N39" i="10"/>
  <c r="L39" i="10"/>
  <c r="K39" i="10"/>
  <c r="N38" i="10"/>
  <c r="L38" i="10"/>
  <c r="K38" i="10"/>
  <c r="L37" i="10"/>
  <c r="K37" i="10"/>
  <c r="N37" i="10" s="1"/>
  <c r="L36" i="10"/>
  <c r="K36" i="10"/>
  <c r="L35" i="10"/>
  <c r="N35" i="10" s="1"/>
  <c r="K35" i="10"/>
  <c r="L34" i="10"/>
  <c r="N34" i="10" s="1"/>
  <c r="K34" i="10"/>
  <c r="L33" i="10"/>
  <c r="N33" i="10" s="1"/>
  <c r="K33" i="10"/>
  <c r="L32" i="10"/>
  <c r="K32" i="10"/>
  <c r="N32" i="10" s="1"/>
  <c r="L31" i="10"/>
  <c r="K31" i="10"/>
  <c r="N30" i="10"/>
  <c r="K30" i="10"/>
  <c r="L29" i="10"/>
  <c r="K29" i="10"/>
  <c r="N29" i="10" s="1"/>
  <c r="L28" i="10"/>
  <c r="K28" i="10"/>
  <c r="N28" i="10" s="1"/>
  <c r="N27" i="10"/>
  <c r="L27" i="10"/>
  <c r="K27" i="10"/>
  <c r="L26" i="10"/>
  <c r="K26" i="10"/>
  <c r="N26" i="10" s="1"/>
  <c r="L25" i="10"/>
  <c r="K25" i="10"/>
  <c r="L24" i="10"/>
  <c r="N24" i="10" s="1"/>
  <c r="K24" i="10"/>
  <c r="L23" i="10"/>
  <c r="N23" i="10" s="1"/>
  <c r="K23" i="10"/>
  <c r="L22" i="10"/>
  <c r="N22" i="10" s="1"/>
  <c r="K22" i="10"/>
  <c r="L21" i="10"/>
  <c r="K21" i="10"/>
  <c r="N21" i="10" s="1"/>
  <c r="L20" i="10"/>
  <c r="K20" i="10"/>
  <c r="L19" i="10"/>
  <c r="N19" i="10" s="1"/>
  <c r="K19" i="10"/>
  <c r="L18" i="10"/>
  <c r="K18" i="10"/>
  <c r="L17" i="10"/>
  <c r="K17" i="10"/>
  <c r="N17" i="10" s="1"/>
  <c r="N16" i="10"/>
  <c r="L16" i="10"/>
  <c r="K16" i="10"/>
  <c r="K14" i="10"/>
  <c r="N14" i="10" s="1"/>
  <c r="K13" i="10"/>
  <c r="N13" i="10" s="1"/>
  <c r="N12" i="10"/>
  <c r="K12" i="10"/>
  <c r="K86" i="9"/>
  <c r="N86" i="9" s="1"/>
  <c r="K84" i="9"/>
  <c r="N84" i="9" s="1"/>
  <c r="K83" i="9"/>
  <c r="N83" i="9" s="1"/>
  <c r="N82" i="9"/>
  <c r="K82" i="9"/>
  <c r="K81" i="9"/>
  <c r="N81" i="9" s="1"/>
  <c r="N80" i="9"/>
  <c r="K80" i="9"/>
  <c r="K79" i="9"/>
  <c r="N79" i="9" s="1"/>
  <c r="N78" i="9"/>
  <c r="K78" i="9"/>
  <c r="K77" i="9"/>
  <c r="N77" i="9" s="1"/>
  <c r="N76" i="9"/>
  <c r="K76" i="9"/>
  <c r="L75" i="9"/>
  <c r="K75" i="9"/>
  <c r="N75" i="9" s="1"/>
  <c r="L74" i="9"/>
  <c r="K74" i="9"/>
  <c r="L73" i="9"/>
  <c r="N73" i="9" s="1"/>
  <c r="K73" i="9"/>
  <c r="L72" i="9"/>
  <c r="N72" i="9" s="1"/>
  <c r="K72" i="9"/>
  <c r="L71" i="9"/>
  <c r="K71" i="9"/>
  <c r="N71" i="9" s="1"/>
  <c r="K68" i="9"/>
  <c r="L67" i="9"/>
  <c r="N67" i="9" s="1"/>
  <c r="K67" i="9"/>
  <c r="L66" i="9"/>
  <c r="K66" i="9"/>
  <c r="N66" i="9" s="1"/>
  <c r="L64" i="9"/>
  <c r="K64" i="9"/>
  <c r="N64" i="9" s="1"/>
  <c r="N63" i="9"/>
  <c r="K63" i="9"/>
  <c r="L62" i="9"/>
  <c r="K62" i="9"/>
  <c r="L61" i="9"/>
  <c r="K61" i="9"/>
  <c r="N61" i="9" s="1"/>
  <c r="L60" i="9"/>
  <c r="N60" i="9" s="1"/>
  <c r="K60" i="9"/>
  <c r="L59" i="9"/>
  <c r="K59" i="9"/>
  <c r="L58" i="9"/>
  <c r="K58" i="9"/>
  <c r="N58" i="9" s="1"/>
  <c r="L54" i="9"/>
  <c r="K54" i="9"/>
  <c r="N54" i="9" s="1"/>
  <c r="L53" i="9"/>
  <c r="K53" i="9"/>
  <c r="N53" i="9" s="1"/>
  <c r="L52" i="9"/>
  <c r="N52" i="9" s="1"/>
  <c r="K52" i="9"/>
  <c r="L51" i="9"/>
  <c r="K51" i="9"/>
  <c r="N51" i="9" s="1"/>
  <c r="L50" i="9"/>
  <c r="K50" i="9"/>
  <c r="N50" i="9" s="1"/>
  <c r="L49" i="9"/>
  <c r="N49" i="9" s="1"/>
  <c r="K49" i="9"/>
  <c r="L48" i="9"/>
  <c r="K48" i="9"/>
  <c r="L47" i="9"/>
  <c r="K47" i="9"/>
  <c r="L46" i="9"/>
  <c r="K46" i="9"/>
  <c r="N46" i="9" s="1"/>
  <c r="L45" i="9"/>
  <c r="K45" i="9"/>
  <c r="N45" i="9" s="1"/>
  <c r="L44" i="9"/>
  <c r="N44" i="9" s="1"/>
  <c r="K44" i="9"/>
  <c r="K43" i="9"/>
  <c r="L41" i="9"/>
  <c r="K41" i="9"/>
  <c r="L40" i="9"/>
  <c r="N40" i="9" s="1"/>
  <c r="K40" i="9"/>
  <c r="L39" i="9"/>
  <c r="K39" i="9"/>
  <c r="N39" i="9" s="1"/>
  <c r="L38" i="9"/>
  <c r="K38" i="9"/>
  <c r="L37" i="9"/>
  <c r="N37" i="9" s="1"/>
  <c r="K37" i="9"/>
  <c r="L36" i="9"/>
  <c r="N36" i="9" s="1"/>
  <c r="K36" i="9"/>
  <c r="L35" i="9"/>
  <c r="K35" i="9"/>
  <c r="N35" i="9" s="1"/>
  <c r="L34" i="9"/>
  <c r="K34" i="9"/>
  <c r="N34" i="9" s="1"/>
  <c r="L33" i="9"/>
  <c r="K33" i="9"/>
  <c r="L32" i="9"/>
  <c r="N32" i="9" s="1"/>
  <c r="K32" i="9"/>
  <c r="L31" i="9"/>
  <c r="K31" i="9"/>
  <c r="N31" i="9" s="1"/>
  <c r="K30" i="9"/>
  <c r="N30" i="9" s="1"/>
  <c r="L29" i="9"/>
  <c r="N29" i="9" s="1"/>
  <c r="K29" i="9"/>
  <c r="L28" i="9"/>
  <c r="K28" i="9"/>
  <c r="L27" i="9"/>
  <c r="K27" i="9"/>
  <c r="N27" i="9" s="1"/>
  <c r="N26" i="9"/>
  <c r="L26" i="9"/>
  <c r="K26" i="9"/>
  <c r="L25" i="9"/>
  <c r="N25" i="9" s="1"/>
  <c r="K25" i="9"/>
  <c r="L24" i="9"/>
  <c r="K24" i="9"/>
  <c r="L23" i="9"/>
  <c r="K23" i="9"/>
  <c r="N23" i="9" s="1"/>
  <c r="L22" i="9"/>
  <c r="K22" i="9"/>
  <c r="N22" i="9" s="1"/>
  <c r="L21" i="9"/>
  <c r="N21" i="9" s="1"/>
  <c r="K21" i="9"/>
  <c r="L20" i="9"/>
  <c r="K20" i="9"/>
  <c r="L19" i="9"/>
  <c r="K19" i="9"/>
  <c r="N19" i="9" s="1"/>
  <c r="L18" i="9"/>
  <c r="N18" i="9" s="1"/>
  <c r="K18" i="9"/>
  <c r="L17" i="9"/>
  <c r="K17" i="9"/>
  <c r="L16" i="9"/>
  <c r="K16" i="9"/>
  <c r="N16" i="9" s="1"/>
  <c r="K14" i="9"/>
  <c r="N14" i="9" s="1"/>
  <c r="K13" i="9"/>
  <c r="N13" i="9" s="1"/>
  <c r="K12" i="9"/>
  <c r="N12" i="9" s="1"/>
  <c r="N74" i="9" l="1"/>
  <c r="N71" i="11"/>
  <c r="N66" i="12"/>
  <c r="N61" i="11"/>
  <c r="N66" i="11"/>
  <c r="N58" i="11"/>
  <c r="N62" i="11"/>
  <c r="N59" i="10"/>
  <c r="N62" i="9"/>
  <c r="N59" i="9"/>
  <c r="N47" i="9"/>
  <c r="N48" i="9"/>
  <c r="N49" i="10"/>
  <c r="L90" i="10" s="1"/>
  <c r="H9" i="6" s="1"/>
  <c r="N52" i="10"/>
  <c r="N48" i="10"/>
  <c r="N47" i="11"/>
  <c r="N51" i="11"/>
  <c r="N48" i="11"/>
  <c r="N49" i="12"/>
  <c r="N47" i="12"/>
  <c r="N20" i="12"/>
  <c r="N19" i="11"/>
  <c r="N31" i="11"/>
  <c r="N38" i="11"/>
  <c r="N18" i="11"/>
  <c r="L90" i="11" s="1"/>
  <c r="H10" i="6" s="1"/>
  <c r="N37" i="11"/>
  <c r="N20" i="10"/>
  <c r="N31" i="10"/>
  <c r="N18" i="10"/>
  <c r="N25" i="10"/>
  <c r="N36" i="10"/>
  <c r="N20" i="9"/>
  <c r="N24" i="9"/>
  <c r="N17" i="9"/>
  <c r="N28" i="9"/>
  <c r="N33" i="9"/>
  <c r="N41" i="9"/>
  <c r="N38" i="9"/>
  <c r="N53" i="12"/>
  <c r="N60" i="12"/>
  <c r="N22" i="12"/>
  <c r="N26" i="12"/>
  <c r="N29" i="12"/>
  <c r="N36" i="12"/>
  <c r="N44" i="12"/>
  <c r="N54" i="12"/>
  <c r="N23" i="12"/>
  <c r="N33" i="12"/>
  <c r="N37" i="12"/>
  <c r="N40" i="12"/>
  <c r="N75" i="12"/>
  <c r="N34" i="12"/>
  <c r="N59" i="12"/>
  <c r="N72" i="12"/>
  <c r="L90" i="9"/>
  <c r="H8" i="6" s="1"/>
  <c r="K14" i="1"/>
  <c r="N14" i="1" s="1"/>
  <c r="K13" i="1"/>
  <c r="N13" i="1" s="1"/>
  <c r="L41" i="1"/>
  <c r="L40" i="1"/>
  <c r="K63" i="1"/>
  <c r="N63" i="1" s="1"/>
  <c r="L90" i="12" l="1"/>
  <c r="H11" i="6" s="1"/>
  <c r="K54" i="1"/>
  <c r="L54" i="1"/>
  <c r="L45" i="1"/>
  <c r="K45" i="1"/>
  <c r="L44" i="1"/>
  <c r="K44" i="1"/>
  <c r="K53" i="1"/>
  <c r="L53" i="1"/>
  <c r="L50" i="1"/>
  <c r="K50" i="1"/>
  <c r="K49" i="1"/>
  <c r="L49" i="1"/>
  <c r="L48" i="1"/>
  <c r="K48" i="1"/>
  <c r="L47" i="1"/>
  <c r="K47" i="1"/>
  <c r="L46" i="1"/>
  <c r="K46" i="1"/>
  <c r="K58" i="1"/>
  <c r="L58" i="1"/>
  <c r="K59" i="1"/>
  <c r="L59" i="1"/>
  <c r="K60" i="1"/>
  <c r="L60" i="1"/>
  <c r="K61" i="1"/>
  <c r="L61" i="1"/>
  <c r="K62" i="1"/>
  <c r="L62" i="1"/>
  <c r="K64" i="1"/>
  <c r="L64" i="1"/>
  <c r="K83" i="1"/>
  <c r="N83" i="1" s="1"/>
  <c r="K82" i="1"/>
  <c r="N82" i="1" s="1"/>
  <c r="K41" i="1"/>
  <c r="N41" i="1" s="1"/>
  <c r="K40" i="1"/>
  <c r="N40" i="1" s="1"/>
  <c r="K30" i="1"/>
  <c r="N30" i="1" s="1"/>
  <c r="N54" i="1" l="1"/>
  <c r="N58" i="1"/>
  <c r="N45" i="1"/>
  <c r="N44" i="1"/>
  <c r="N61" i="1"/>
  <c r="N59" i="1"/>
  <c r="N62" i="1"/>
  <c r="N64" i="1"/>
  <c r="N47" i="1"/>
  <c r="N48" i="1"/>
  <c r="N50" i="1"/>
  <c r="N46" i="1"/>
  <c r="N53" i="1"/>
  <c r="N49" i="1"/>
  <c r="N60" i="1"/>
  <c r="L21" i="1" l="1"/>
  <c r="K21" i="1"/>
  <c r="K23" i="1"/>
  <c r="L23" i="1"/>
  <c r="N21" i="1" l="1"/>
  <c r="N23" i="1"/>
  <c r="K43" i="1" l="1"/>
  <c r="K12" i="1"/>
  <c r="N12" i="1" s="1"/>
  <c r="K16" i="1"/>
  <c r="L16" i="1"/>
  <c r="K17" i="1"/>
  <c r="L17" i="1"/>
  <c r="K18" i="1"/>
  <c r="L18" i="1"/>
  <c r="K19" i="1"/>
  <c r="L19" i="1"/>
  <c r="K20" i="1"/>
  <c r="L20" i="1"/>
  <c r="K22" i="1"/>
  <c r="L22" i="1"/>
  <c r="K24" i="1"/>
  <c r="L24" i="1"/>
  <c r="K25" i="1"/>
  <c r="L25" i="1"/>
  <c r="K26" i="1"/>
  <c r="L26" i="1"/>
  <c r="K27" i="1"/>
  <c r="L27" i="1"/>
  <c r="K28" i="1"/>
  <c r="L28" i="1"/>
  <c r="K29" i="1"/>
  <c r="L29" i="1"/>
  <c r="K31" i="1"/>
  <c r="L31" i="1"/>
  <c r="K32" i="1"/>
  <c r="L32" i="1"/>
  <c r="K33" i="1"/>
  <c r="L33" i="1"/>
  <c r="K34" i="1"/>
  <c r="L34" i="1"/>
  <c r="K35" i="1"/>
  <c r="L35" i="1"/>
  <c r="K36" i="1"/>
  <c r="L36" i="1"/>
  <c r="K37" i="1"/>
  <c r="L37" i="1"/>
  <c r="K38" i="1"/>
  <c r="L38" i="1"/>
  <c r="K39" i="1"/>
  <c r="L39" i="1"/>
  <c r="K51" i="1"/>
  <c r="L51" i="1"/>
  <c r="K52" i="1"/>
  <c r="L52" i="1"/>
  <c r="K66" i="1"/>
  <c r="L66" i="1"/>
  <c r="K67" i="1"/>
  <c r="L67" i="1"/>
  <c r="K71" i="1"/>
  <c r="L71" i="1"/>
  <c r="K72" i="1"/>
  <c r="L72" i="1"/>
  <c r="K73" i="1"/>
  <c r="L73" i="1"/>
  <c r="K74" i="1"/>
  <c r="L74" i="1"/>
  <c r="K75" i="1"/>
  <c r="L75" i="1"/>
  <c r="K76" i="1"/>
  <c r="N76" i="1" s="1"/>
  <c r="K77" i="1"/>
  <c r="N77" i="1" s="1"/>
  <c r="K78" i="1"/>
  <c r="N78" i="1" s="1"/>
  <c r="K79" i="1"/>
  <c r="N79" i="1" s="1"/>
  <c r="K80" i="1"/>
  <c r="N80" i="1" s="1"/>
  <c r="K81" i="1"/>
  <c r="N81" i="1" s="1"/>
  <c r="K84" i="1"/>
  <c r="N84" i="1" s="1"/>
  <c r="K86" i="1"/>
  <c r="N86" i="1" s="1"/>
  <c r="N51" i="1" l="1"/>
  <c r="N52" i="1"/>
  <c r="N67" i="1"/>
  <c r="N66" i="1"/>
  <c r="N38" i="1"/>
  <c r="N34" i="1"/>
  <c r="N22" i="1"/>
  <c r="N17" i="1"/>
  <c r="N24" i="1"/>
  <c r="N37" i="1"/>
  <c r="N35" i="1"/>
  <c r="N33" i="1"/>
  <c r="N73" i="1"/>
  <c r="N71" i="1"/>
  <c r="N31" i="1"/>
  <c r="N39" i="1"/>
  <c r="N28" i="1"/>
  <c r="N19" i="1"/>
  <c r="N75" i="1"/>
  <c r="N72" i="1"/>
  <c r="N36" i="1"/>
  <c r="N32" i="1"/>
  <c r="N25" i="1"/>
  <c r="N27" i="1"/>
  <c r="N20" i="1"/>
  <c r="N18" i="1"/>
  <c r="N16" i="1"/>
  <c r="N29" i="1"/>
  <c r="N26" i="1"/>
  <c r="N74" i="1"/>
  <c r="L90" i="1" l="1"/>
  <c r="H7" i="6" s="1"/>
  <c r="I16" i="6"/>
</calcChain>
</file>

<file path=xl/sharedStrings.xml><?xml version="1.0" encoding="utf-8"?>
<sst xmlns="http://schemas.openxmlformats.org/spreadsheetml/2006/main" count="1504" uniqueCount="197">
  <si>
    <t xml:space="preserve">Offerors must provide pricing in the format specified herein.  </t>
  </si>
  <si>
    <t>Failure to price one of the components in the specified format will render an Offer non-responsive.</t>
  </si>
  <si>
    <t>If pricing is not provided for a component, a price of ZERO will be assigned for the component and the Offeror will be given an opportunity to agree with the zero amount.  If the Offeror agrees with the zero amount, the Basis of Payment will be considered compliant.  If the Offeror does not agree with the zero amount, the bid will be found non-compliant and no further evaluation will be performed.</t>
  </si>
  <si>
    <t>Offerors are required to submit firm, all inclusive rates and prices as detailed below, FOB destination, GST/HST extra if applicable.</t>
  </si>
  <si>
    <t>Prices and rates include all operations and materials for the services specified in Annex "A" (Statement of Work) including but not limited to all operations and materials required for the capture, imaging, coding and creation of final export masters (e.g. CD/DVD) of the converted records to Ringtail® and Justice Canada standards, all shredding, all storage of physical records, document management, document reintegration, and materials to ready all fully converted records and final materials for shipping to the specified destination address.  Prices also include all expenses normally incurred in providing the services (e.g. project office space, hardware/software and any modifications required to comply with technical requirements of data management and preparation of exports compliant with Ringtail® data standards, word processing, reports, photocopying, courier, telephone charges, and the like).  Costs of project management, workflow management, supervision, quality assurance, error correction, and reporting must be built into the prices and rates for the services.</t>
  </si>
  <si>
    <t>OFFERORS MUST ALSO INCLUDE A PRINTED COPY OF THE ELECTRONIC FORM WITH THEIR OFFER.  THE PRINTED COPY MUST BE SIGNED BY AN AUTHORIZED OFFICER.</t>
  </si>
  <si>
    <t>If there is a discrepancy between the wording of the soft copy and the hard copy, the wording of the hard copy will have priority over the wording of the soft copy.</t>
  </si>
  <si>
    <t>The quantities for evaluation included in the pricing grid of the Annex B - Financial Proposal - Proposed Basis of Payment are for evaluation purposes only and are not a guarantee of the actual number of documents to be produced and shipped, nor are they intended to reflect any expectations on behalf of the Government of Canada.</t>
  </si>
  <si>
    <t>Travel and Living Expenses</t>
  </si>
  <si>
    <t>The Offeror will be paid its authorized travel and living expenses, reasonably and properly incurred in the performance of the work, at cost, without any allowance for overhead or profit, in accordance with the meal, private vehicle and incidental allowances specified in Appendices B, C and D of the Treasury Board Travel Directive (http://www.tbs-sct.gc.ca/hr-rh/gtla-vgcl/), and with the other provisions of the directive referring to travelers, rather than those referring to employees.</t>
  </si>
  <si>
    <t>All payments are subject to government audit.</t>
  </si>
  <si>
    <t>All travel must have prior authorization of the Project Authority.</t>
  </si>
  <si>
    <t>Shipping</t>
  </si>
  <si>
    <t>Shipping costs incurred in the performance of the work will be paid at cost with no allowance for profit or overhead and upon receipt of proper cost support documentation.  Courier and postage charges are to be prepaid by the Offeror and charged and shown as a separate item on the invoice.</t>
  </si>
  <si>
    <t>Invoice Code</t>
  </si>
  <si>
    <t>Rate/Price for Standard Service</t>
  </si>
  <si>
    <t>Rate/Price for Accelerated Service</t>
  </si>
  <si>
    <t>(A) Quantity for Evaluation</t>
  </si>
  <si>
    <t>(B) Quantity for Evaluation</t>
  </si>
  <si>
    <t>( A) Evaluated Price</t>
  </si>
  <si>
    <t>(B) Evaluated Price</t>
  </si>
  <si>
    <t>/ each</t>
  </si>
  <si>
    <t>Same rate as Standard Service</t>
  </si>
  <si>
    <t>Conversion of Hard Copy Records (HCR) [A2]</t>
  </si>
  <si>
    <t>Prepared HCR</t>
  </si>
  <si>
    <t>/ page</t>
  </si>
  <si>
    <t>Unitized HCR</t>
  </si>
  <si>
    <t>/ record</t>
  </si>
  <si>
    <t>202-A</t>
  </si>
  <si>
    <t>Imaged HCR - Level 1</t>
  </si>
  <si>
    <t>202-B</t>
  </si>
  <si>
    <t>Imaged HCR - Level 2</t>
  </si>
  <si>
    <t>202-C</t>
  </si>
  <si>
    <t>Imaged HCR - Colour</t>
  </si>
  <si>
    <t>Reassembled HCR</t>
  </si>
  <si>
    <t>Generated HCR OCR</t>
  </si>
  <si>
    <t>Generated HCR transcription</t>
  </si>
  <si>
    <t>205-A</t>
  </si>
  <si>
    <t>Batch coded HCR - per unique field entry</t>
  </si>
  <si>
    <t>205-B</t>
  </si>
  <si>
    <t>Objectively coded HCR - Mini Coding</t>
  </si>
  <si>
    <t>Objectively coded HCR - Basic Coding</t>
  </si>
  <si>
    <t>Objectively coded HCR - Standard Coding</t>
  </si>
  <si>
    <t>Objectively coded HCR - additional Text field</t>
  </si>
  <si>
    <t>Objectively coded HCR - additional Memo field</t>
  </si>
  <si>
    <t>Objectively coded HCR - additional Date field</t>
  </si>
  <si>
    <t>Objectively coded HCR - additional Number field</t>
  </si>
  <si>
    <t>Objectively coded HCR - additional Boolean field</t>
  </si>
  <si>
    <t>Conversion of Electronically Stored Information (ESI) [A3}</t>
  </si>
  <si>
    <t>Ingested ESI</t>
  </si>
  <si>
    <t>/ gigabyte</t>
  </si>
  <si>
    <t>Processed ESI</t>
  </si>
  <si>
    <t>ESI Deduplication</t>
  </si>
  <si>
    <t>ESI Manual processing</t>
  </si>
  <si>
    <t>/ hour</t>
  </si>
  <si>
    <t>ESI password cracking</t>
  </si>
  <si>
    <t>ESI password removal</t>
  </si>
  <si>
    <t>ESI Encryption hard drive / media(250GB hard drive size)</t>
  </si>
  <si>
    <t>/ 250GB hard drive size</t>
  </si>
  <si>
    <t>Manually imaged ESI</t>
  </si>
  <si>
    <t>303-A</t>
  </si>
  <si>
    <t>Retained ESI native format</t>
  </si>
  <si>
    <t>Extracted textual ESI full-text content</t>
  </si>
  <si>
    <t>305-A</t>
  </si>
  <si>
    <t>Additional Processing and Electronic Publishing [A4}</t>
  </si>
  <si>
    <t>401-A-1</t>
  </si>
  <si>
    <t>Converted audio digital format to another digital format</t>
  </si>
  <si>
    <t>401-A-2</t>
  </si>
  <si>
    <r>
      <t>Optional</t>
    </r>
    <r>
      <rPr>
        <sz val="10"/>
        <rFont val="Arial"/>
        <family val="2"/>
      </rPr>
      <t xml:space="preserve"> convert audio tape (compact cassette and/or microcassette) format to digital format</t>
    </r>
  </si>
  <si>
    <t>401-B-1</t>
  </si>
  <si>
    <t>Converted video format to another digital format</t>
  </si>
  <si>
    <t>401-B-2</t>
  </si>
  <si>
    <r>
      <t>Optional</t>
    </r>
    <r>
      <rPr>
        <sz val="10"/>
        <rFont val="Arial"/>
        <family val="2"/>
      </rPr>
      <t xml:space="preserve"> convert video tape (VHS/BETA) to digital format</t>
    </r>
  </si>
  <si>
    <t>401-C</t>
  </si>
  <si>
    <t>Transcribed converted audio/video</t>
  </si>
  <si>
    <t>/ 0.25 hour</t>
  </si>
  <si>
    <t>Full-Text Content Comparison / Near Duplication</t>
  </si>
  <si>
    <t>Search and Analysis Services - Data input and processing</t>
  </si>
  <si>
    <t>/ field/tag</t>
  </si>
  <si>
    <t>Classified Processing - Data Management Costs</t>
  </si>
  <si>
    <t>As per process set out in A4.06.3.</t>
  </si>
  <si>
    <t>PDF export - files (.pdfs)</t>
  </si>
  <si>
    <t>PDF export - searchable content</t>
  </si>
  <si>
    <t>PDF export - linking / bookmarks</t>
  </si>
  <si>
    <t>/ link</t>
  </si>
  <si>
    <t>Blowback - whole container / media</t>
  </si>
  <si>
    <t>Blowback - selected images / selected media subset</t>
  </si>
  <si>
    <t>Blowback - 3" 3-ring binder</t>
  </si>
  <si>
    <t>Blowback - 1" cerlox bound</t>
  </si>
  <si>
    <t>Blowback - 1.5" cerlox bound</t>
  </si>
  <si>
    <t>Blowback - 2" cerlox bound</t>
  </si>
  <si>
    <t>Blowback - file folder (0.5-tab reversible legal size)</t>
  </si>
  <si>
    <t>Blowback - expandable file pocket (legal size)</t>
  </si>
  <si>
    <t>Blowback - colour divider sheet</t>
  </si>
  <si>
    <t>Blowback - Tab divider</t>
  </si>
  <si>
    <t>Reactivation services</t>
  </si>
  <si>
    <t>Call-up reactivation</t>
  </si>
  <si>
    <t>Total Evaluated Price - SO Period :</t>
  </si>
  <si>
    <t>Invoice Code Evaluated Price</t>
  </si>
  <si>
    <t>Total Evaluated Price, SO Period</t>
  </si>
  <si>
    <t>Total Evaluated Price, First Option Period</t>
  </si>
  <si>
    <t>Total Evaluated Price, Second Option Period</t>
  </si>
  <si>
    <t>Total Evaluated Price, Third Option Period</t>
  </si>
  <si>
    <t>Total Evaluated Price, Fourth Option Period</t>
  </si>
  <si>
    <t>Total Evaluated Price:</t>
  </si>
  <si>
    <t>ANNEX "B"</t>
  </si>
  <si>
    <t>BASIS OF PAYMENT</t>
  </si>
  <si>
    <t>Annex B - Basis of Payment</t>
  </si>
  <si>
    <t>STANDING OFFER PERIOD</t>
  </si>
  <si>
    <t>207-D</t>
  </si>
  <si>
    <t>207-E</t>
  </si>
  <si>
    <t>207-F</t>
  </si>
  <si>
    <t>207-G</t>
  </si>
  <si>
    <t>207-H</t>
  </si>
  <si>
    <t>207-I</t>
  </si>
  <si>
    <t>207-J</t>
  </si>
  <si>
    <t>207-K</t>
  </si>
  <si>
    <t>302-G</t>
  </si>
  <si>
    <t>303-B</t>
  </si>
  <si>
    <t>Initial Offer Period</t>
  </si>
  <si>
    <t>OFFERORS ARE RESPONSIBLE TO ENTER THEIR PRICES ON THE MS EXCEL SPREADSHEET SUPPLIED TO THEM AND RETURN IT ON A CD, DVD or USB ALONG WITH A PRINT OUT OF THE COMPLETED ANNEX B FINANCIAL PROPOSAL WITH THEIR PROPOSAL</t>
  </si>
  <si>
    <t xml:space="preserve"> All inclusive rates and prices submitted will be multiplied by the quantity for evaluation and  then Price for evaluation A and B will be added together to obtain the Invoice code price for evaluation.</t>
  </si>
  <si>
    <t>Objectively coded HCR - additional Pick List (up to 10 items)</t>
  </si>
  <si>
    <t>Image ESI</t>
  </si>
  <si>
    <t>Project Management</t>
  </si>
  <si>
    <t>Project Design and Project Management &amp; Scheduling Notifications [A1]</t>
  </si>
  <si>
    <t>Objectively coded HCR - Person/Orgs (Mentions) in text field</t>
  </si>
  <si>
    <t>/page</t>
  </si>
  <si>
    <t>207-1</t>
  </si>
  <si>
    <t>207-2</t>
  </si>
  <si>
    <t>207-3</t>
  </si>
  <si>
    <t>207-4</t>
  </si>
  <si>
    <t>Expidiated Coding</t>
  </si>
  <si>
    <t>207-6</t>
  </si>
  <si>
    <t>Objectively coded HCR - Normalized field values</t>
  </si>
  <si>
    <t>/ field value</t>
  </si>
  <si>
    <t>208-1</t>
  </si>
  <si>
    <t>208-2</t>
  </si>
  <si>
    <t>Align cross-referenced field data</t>
  </si>
  <si>
    <t>Data Management</t>
  </si>
  <si>
    <t>Prepared non-standard HCR (e.g. torn/fragile pages) A2.02-6</t>
  </si>
  <si>
    <t>Align field data to images - no control number / cross-reference</t>
  </si>
  <si>
    <t>203-1-1</t>
  </si>
  <si>
    <t>203-1-2</t>
  </si>
  <si>
    <t>203-3</t>
  </si>
  <si>
    <t>203-2</t>
  </si>
  <si>
    <t xml:space="preserve">Optional - Imaged - Level 3 Microfiche </t>
  </si>
  <si>
    <t>407-1A</t>
  </si>
  <si>
    <t>407-1B</t>
  </si>
  <si>
    <t>407-1C</t>
  </si>
  <si>
    <t>402-2</t>
  </si>
  <si>
    <t>407-1D</t>
  </si>
  <si>
    <t>407-1E</t>
  </si>
  <si>
    <t>407-1F</t>
  </si>
  <si>
    <t>407-1G</t>
  </si>
  <si>
    <t>407-1H</t>
  </si>
  <si>
    <t>407-1I</t>
  </si>
  <si>
    <t>407-1J</t>
  </si>
  <si>
    <t>407-2</t>
  </si>
  <si>
    <t>302-2</t>
  </si>
  <si>
    <t>302-3</t>
  </si>
  <si>
    <t>302-4</t>
  </si>
  <si>
    <t>302-5</t>
  </si>
  <si>
    <t>302-6A</t>
  </si>
  <si>
    <t>302-6B</t>
  </si>
  <si>
    <t>Coding for ESI records is at the same rate as coding for hard copy. See rate for 206A.</t>
  </si>
  <si>
    <t xml:space="preserve">Coding for ESI records is at the same rate as coding for hard copy. See rates for 207A-K and 207-6, </t>
  </si>
  <si>
    <t>Standard Service : Service provided between 7:00 AM and 6:00 PM, Monday through Friday.</t>
  </si>
  <si>
    <t>Objectively coded HCR - Pick List items (per each additional 5 items)</t>
  </si>
  <si>
    <r>
      <t xml:space="preserve">Onsite Service Delivery - see </t>
    </r>
    <r>
      <rPr>
        <b/>
        <sz val="10"/>
        <rFont val="Arial"/>
        <family val="2"/>
      </rPr>
      <t>103 Project Management</t>
    </r>
  </si>
  <si>
    <t>A1</t>
  </si>
  <si>
    <t>A2</t>
  </si>
  <si>
    <t>A3</t>
  </si>
  <si>
    <t>A4</t>
  </si>
  <si>
    <t>A6</t>
  </si>
  <si>
    <r>
      <t xml:space="preserve">Job Setup for ESI Imaging - </t>
    </r>
    <r>
      <rPr>
        <b/>
        <sz val="10"/>
        <rFont val="Arial"/>
        <family val="2"/>
      </rPr>
      <t>see 103 Project Management</t>
    </r>
  </si>
  <si>
    <t>Unitize previously processed documents (I.e.file scanned as a single PDF - split PDF into individual documents)</t>
  </si>
  <si>
    <r>
      <t>Search and Analysis Services</t>
    </r>
    <r>
      <rPr>
        <b/>
        <sz val="10"/>
        <rFont val="Arial"/>
        <family val="2"/>
      </rPr>
      <t xml:space="preserve"> - see  103 Project Management</t>
    </r>
  </si>
  <si>
    <t>404-2-1</t>
  </si>
  <si>
    <t>404-2-2</t>
  </si>
  <si>
    <t>Seach and Analysis Services - per field coded/tag per group / search</t>
  </si>
  <si>
    <t>/ 30 minutes</t>
  </si>
  <si>
    <t>103 Project Management</t>
  </si>
  <si>
    <t>See 206A</t>
  </si>
  <si>
    <t>See 207A-K and 207-6</t>
  </si>
  <si>
    <t>See 103 Project Management</t>
  </si>
  <si>
    <r>
      <t>Project Design Specifications (PDS) -</t>
    </r>
    <r>
      <rPr>
        <b/>
        <sz val="10"/>
        <rFont val="Arial"/>
        <family val="2"/>
      </rPr>
      <t xml:space="preserve"> one per call-up</t>
    </r>
  </si>
  <si>
    <t>Accelerated Service: Service provided outside Standard service hours, Statutory holidays and weekends. Pricing only applies to the portion of work undertaken during those periods not entire call-up.</t>
  </si>
  <si>
    <t xml:space="preserve">Units performed at standard rate and at acclerated rate must be identified. </t>
  </si>
  <si>
    <t>FIRST  OPTION PERIOD</t>
  </si>
  <si>
    <t>SECOND OPTION PERIOD</t>
  </si>
  <si>
    <t>THIRD OPTION PERIOD</t>
  </si>
  <si>
    <t>FOURTH OPTION PERIOD</t>
  </si>
  <si>
    <t>Total Evaluated Price - 1st Option Period :</t>
  </si>
  <si>
    <t>Total Evaluated Price - Second Option Period :</t>
  </si>
  <si>
    <t>Total Evaluated Price - Third Option Period :</t>
  </si>
  <si>
    <t>Total Evaluated Price -Fourth Option Period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</si>
</sst>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0"/>
    <numFmt numFmtId="165" formatCode="&quot;$&quot;#,##0.00"/>
  </numFmts>
  <fonts count="8" x14ac:knownFonts="1">
    <font>
      <sz val="10"/>
      <name val="Arial"/>
    </font>
    <font>
      <b/>
      <u/>
      <sz val="10"/>
      <name val="Arial"/>
      <family val="2"/>
    </font>
    <font>
      <sz val="10"/>
      <name val="Arial"/>
      <family val="2"/>
    </font>
    <font>
      <sz val="14"/>
      <name val="Arial"/>
      <family val="2"/>
    </font>
    <font>
      <b/>
      <sz val="14"/>
      <name val="Arial"/>
      <family val="2"/>
    </font>
    <font>
      <sz val="12"/>
      <name val="Arial"/>
      <family val="2"/>
    </font>
    <font>
      <b/>
      <sz val="12"/>
      <name val="Arial"/>
      <family val="2"/>
    </font>
    <font>
      <b/>
      <sz val="10"/>
      <name val="Arial"/>
      <family val="2"/>
    </font>
  </fonts>
  <fills count="10">
    <fill>
      <patternFill patternType="none"/>
    </fill>
    <fill>
      <patternFill patternType="gray125"/>
    </fill>
    <fill>
      <patternFill patternType="solid">
        <fgColor indexed="8"/>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rgb="FF2AF6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28">
    <xf numFmtId="0" fontId="0" fillId="0" borderId="0" xfId="0"/>
    <xf numFmtId="0" fontId="0" fillId="0" borderId="1" xfId="0" applyFill="1" applyBorder="1" applyAlignment="1">
      <alignment wrapText="1"/>
    </xf>
    <xf numFmtId="0" fontId="1" fillId="0" borderId="1" xfId="0" applyFont="1" applyFill="1" applyBorder="1" applyAlignment="1">
      <alignment wrapText="1"/>
    </xf>
    <xf numFmtId="0" fontId="2" fillId="0" borderId="1" xfId="0" applyFont="1" applyFill="1" applyBorder="1" applyAlignment="1">
      <alignment wrapText="1"/>
    </xf>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1" fillId="0" borderId="11" xfId="0" applyFont="1" applyBorder="1"/>
    <xf numFmtId="0" fontId="0" fillId="0" borderId="1" xfId="0" applyBorder="1" applyAlignment="1">
      <alignment horizontal="left" wrapText="1"/>
    </xf>
    <xf numFmtId="0" fontId="2" fillId="0" borderId="7" xfId="0" applyFont="1" applyBorder="1"/>
    <xf numFmtId="0" fontId="2" fillId="0" borderId="0" xfId="0" applyFont="1" applyBorder="1"/>
    <xf numFmtId="0" fontId="2" fillId="0" borderId="8" xfId="0" applyFont="1" applyBorder="1"/>
    <xf numFmtId="0" fontId="0" fillId="8" borderId="1" xfId="0" applyFill="1" applyBorder="1" applyAlignment="1">
      <alignment wrapText="1"/>
    </xf>
    <xf numFmtId="0" fontId="2" fillId="8" borderId="1" xfId="0" applyFont="1" applyFill="1" applyBorder="1" applyAlignment="1">
      <alignment wrapText="1"/>
    </xf>
    <xf numFmtId="0" fontId="0" fillId="9" borderId="1" xfId="0" applyFill="1" applyBorder="1" applyAlignment="1">
      <alignment wrapText="1"/>
    </xf>
    <xf numFmtId="0" fontId="2" fillId="9" borderId="1" xfId="0" applyFont="1" applyFill="1" applyBorder="1" applyAlignment="1">
      <alignment wrapText="1"/>
    </xf>
    <xf numFmtId="0" fontId="0" fillId="0" borderId="1" xfId="0" applyFill="1" applyBorder="1" applyAlignment="1">
      <alignment vertical="top" wrapText="1"/>
    </xf>
    <xf numFmtId="0" fontId="0" fillId="0" borderId="1" xfId="0" applyBorder="1" applyAlignment="1">
      <alignment wrapText="1"/>
    </xf>
    <xf numFmtId="0" fontId="0" fillId="0" borderId="0" xfId="0" applyAlignment="1">
      <alignment wrapText="1"/>
    </xf>
    <xf numFmtId="0" fontId="2" fillId="0" borderId="0" xfId="0" applyFont="1" applyAlignment="1">
      <alignment wrapText="1"/>
    </xf>
    <xf numFmtId="0" fontId="0" fillId="0" borderId="1" xfId="0" applyBorder="1" applyAlignment="1">
      <alignment wrapText="1"/>
    </xf>
    <xf numFmtId="0" fontId="0" fillId="0" borderId="0" xfId="0" applyAlignment="1">
      <alignment wrapText="1"/>
    </xf>
    <xf numFmtId="0" fontId="2" fillId="8" borderId="1" xfId="0" applyFont="1" applyFill="1" applyBorder="1" applyAlignment="1">
      <alignment vertical="top" wrapText="1"/>
    </xf>
    <xf numFmtId="0" fontId="2" fillId="0" borderId="1" xfId="0" applyFont="1" applyBorder="1" applyAlignment="1">
      <alignment wrapText="1"/>
    </xf>
    <xf numFmtId="0" fontId="6" fillId="0" borderId="0" xfId="0" applyFont="1" applyAlignment="1">
      <alignment wrapText="1"/>
    </xf>
    <xf numFmtId="0" fontId="0" fillId="2" borderId="1" xfId="0" applyFill="1" applyBorder="1" applyAlignment="1">
      <alignment horizontal="left" wrapText="1"/>
    </xf>
    <xf numFmtId="0" fontId="2" fillId="2" borderId="1" xfId="0" applyFont="1" applyFill="1" applyBorder="1" applyAlignment="1">
      <alignment wrapText="1"/>
    </xf>
    <xf numFmtId="0" fontId="2" fillId="0" borderId="0" xfId="0" applyFont="1" applyFill="1" applyAlignment="1">
      <alignment wrapText="1"/>
    </xf>
    <xf numFmtId="0" fontId="2" fillId="5" borderId="4" xfId="0" applyFont="1" applyFill="1" applyBorder="1" applyAlignment="1">
      <alignment wrapText="1"/>
    </xf>
    <xf numFmtId="0" fontId="2" fillId="5" borderId="2" xfId="0" applyFont="1" applyFill="1" applyBorder="1" applyAlignment="1">
      <alignment wrapText="1"/>
    </xf>
    <xf numFmtId="0" fontId="2" fillId="5" borderId="3" xfId="0" applyFont="1" applyFill="1" applyBorder="1" applyAlignment="1">
      <alignment wrapText="1"/>
    </xf>
    <xf numFmtId="164" fontId="0" fillId="7" borderId="1" xfId="0" applyNumberFormat="1" applyFill="1" applyBorder="1" applyAlignment="1" applyProtection="1">
      <alignment wrapText="1"/>
      <protection locked="0"/>
    </xf>
    <xf numFmtId="0" fontId="2" fillId="3" borderId="1" xfId="0" applyFont="1" applyFill="1" applyBorder="1" applyAlignment="1">
      <alignment wrapText="1"/>
    </xf>
    <xf numFmtId="164" fontId="2" fillId="3" borderId="1" xfId="0" applyNumberFormat="1" applyFont="1" applyFill="1" applyBorder="1" applyAlignment="1">
      <alignment wrapText="1"/>
    </xf>
    <xf numFmtId="0" fontId="2" fillId="2" borderId="0" xfId="0" applyFont="1" applyFill="1" applyAlignment="1">
      <alignment wrapText="1"/>
    </xf>
    <xf numFmtId="164" fontId="2" fillId="6" borderId="1" xfId="0" applyNumberFormat="1" applyFont="1" applyFill="1" applyBorder="1" applyAlignment="1">
      <alignment wrapText="1"/>
    </xf>
    <xf numFmtId="0" fontId="0" fillId="8" borderId="1" xfId="0" applyFill="1" applyBorder="1" applyAlignment="1">
      <alignment horizontal="left" wrapText="1"/>
    </xf>
    <xf numFmtId="164" fontId="2" fillId="3" borderId="2" xfId="0" applyNumberFormat="1" applyFont="1" applyFill="1" applyBorder="1" applyAlignment="1">
      <alignment wrapText="1"/>
    </xf>
    <xf numFmtId="0" fontId="2" fillId="0" borderId="1" xfId="0" applyFont="1" applyBorder="1" applyAlignment="1">
      <alignment horizontal="left" wrapText="1"/>
    </xf>
    <xf numFmtId="3" fontId="2" fillId="3" borderId="1" xfId="0" applyNumberFormat="1" applyFont="1" applyFill="1" applyBorder="1" applyAlignment="1">
      <alignment wrapText="1"/>
    </xf>
    <xf numFmtId="164" fontId="2" fillId="7" borderId="1" xfId="0" applyNumberFormat="1" applyFont="1" applyFill="1" applyBorder="1" applyAlignment="1" applyProtection="1">
      <alignment wrapText="1"/>
      <protection locked="0"/>
    </xf>
    <xf numFmtId="0" fontId="2" fillId="4" borderId="1" xfId="0" applyFont="1" applyFill="1" applyBorder="1" applyAlignment="1">
      <alignment wrapText="1"/>
    </xf>
    <xf numFmtId="164" fontId="2" fillId="4" borderId="1" xfId="0" applyNumberFormat="1" applyFont="1" applyFill="1" applyBorder="1" applyAlignment="1">
      <alignment wrapText="1"/>
    </xf>
    <xf numFmtId="0" fontId="2" fillId="9" borderId="1" xfId="0" applyFont="1" applyFill="1" applyBorder="1" applyAlignment="1">
      <alignment horizontal="left" wrapText="1"/>
    </xf>
    <xf numFmtId="0" fontId="2" fillId="0" borderId="1" xfId="0" applyFont="1" applyFill="1" applyBorder="1" applyAlignment="1">
      <alignment horizontal="left" wrapText="1"/>
    </xf>
    <xf numFmtId="0" fontId="0" fillId="0" borderId="1" xfId="0" applyFill="1" applyBorder="1" applyAlignment="1">
      <alignment horizontal="left" wrapText="1"/>
    </xf>
    <xf numFmtId="164" fontId="2" fillId="4" borderId="5" xfId="0" applyNumberFormat="1" applyFont="1" applyFill="1" applyBorder="1" applyAlignment="1">
      <alignment wrapText="1"/>
    </xf>
    <xf numFmtId="164" fontId="2" fillId="2" borderId="6" xfId="0" applyNumberFormat="1" applyFont="1" applyFill="1" applyBorder="1" applyAlignment="1">
      <alignment wrapText="1"/>
    </xf>
    <xf numFmtId="0" fontId="2" fillId="0" borderId="1" xfId="0" applyFont="1" applyBorder="1" applyAlignment="1">
      <alignment horizontal="left" vertical="top" wrapText="1"/>
    </xf>
    <xf numFmtId="0" fontId="0" fillId="0" borderId="1" xfId="0" applyFill="1" applyBorder="1" applyAlignment="1">
      <alignment horizontal="left" vertical="top" wrapText="1"/>
    </xf>
    <xf numFmtId="164" fontId="2" fillId="3" borderId="5" xfId="0" applyNumberFormat="1" applyFont="1" applyFill="1" applyBorder="1" applyAlignment="1">
      <alignment wrapText="1"/>
    </xf>
    <xf numFmtId="164" fontId="2" fillId="6" borderId="5" xfId="0" applyNumberFormat="1" applyFont="1" applyFill="1" applyBorder="1" applyAlignment="1">
      <alignment wrapText="1"/>
    </xf>
    <xf numFmtId="0" fontId="2" fillId="8" borderId="1" xfId="0" applyFont="1" applyFill="1" applyBorder="1" applyAlignment="1">
      <alignment horizontal="left" vertical="top" wrapText="1"/>
    </xf>
    <xf numFmtId="164" fontId="0" fillId="7" borderId="1" xfId="0" applyNumberFormat="1" applyFill="1" applyBorder="1" applyAlignment="1" applyProtection="1">
      <alignment horizontal="left" wrapText="1"/>
      <protection locked="0"/>
    </xf>
    <xf numFmtId="0" fontId="2" fillId="3" borderId="1" xfId="0" applyFont="1" applyFill="1" applyBorder="1" applyAlignment="1">
      <alignment horizontal="right" wrapText="1"/>
    </xf>
    <xf numFmtId="0" fontId="2" fillId="0" borderId="0" xfId="0" applyFont="1" applyAlignment="1">
      <alignment horizontal="left" wrapText="1"/>
    </xf>
    <xf numFmtId="0" fontId="0" fillId="0" borderId="0" xfId="0" applyAlignment="1">
      <alignment vertical="top" wrapText="1"/>
    </xf>
    <xf numFmtId="0" fontId="0" fillId="0" borderId="1" xfId="0" applyBorder="1" applyAlignment="1">
      <alignment horizontal="left" vertical="top" wrapText="1"/>
    </xf>
    <xf numFmtId="164" fontId="2" fillId="2" borderId="5" xfId="0" applyNumberFormat="1" applyFont="1" applyFill="1" applyBorder="1" applyAlignment="1">
      <alignment wrapText="1"/>
    </xf>
    <xf numFmtId="164" fontId="2" fillId="2" borderId="1" xfId="0" applyNumberFormat="1" applyFont="1" applyFill="1" applyBorder="1" applyAlignment="1">
      <alignment wrapText="1"/>
    </xf>
    <xf numFmtId="164" fontId="2" fillId="3" borderId="6" xfId="0" applyNumberFormat="1" applyFont="1" applyFill="1" applyBorder="1" applyAlignment="1">
      <alignment wrapText="1"/>
    </xf>
    <xf numFmtId="164" fontId="2" fillId="6" borderId="6" xfId="0" applyNumberFormat="1" applyFont="1" applyFill="1" applyBorder="1" applyAlignment="1">
      <alignment wrapText="1"/>
    </xf>
    <xf numFmtId="165" fontId="2" fillId="0" borderId="0" xfId="0" applyNumberFormat="1" applyFont="1" applyAlignment="1">
      <alignment wrapText="1"/>
    </xf>
    <xf numFmtId="165" fontId="2" fillId="5" borderId="4" xfId="0" applyNumberFormat="1" applyFont="1" applyFill="1" applyBorder="1" applyAlignment="1">
      <alignment wrapText="1"/>
    </xf>
    <xf numFmtId="165" fontId="2" fillId="6" borderId="1" xfId="0" applyNumberFormat="1" applyFont="1" applyFill="1" applyBorder="1" applyAlignment="1">
      <alignment wrapText="1"/>
    </xf>
    <xf numFmtId="165" fontId="2" fillId="2" borderId="1" xfId="0" applyNumberFormat="1" applyFont="1" applyFill="1" applyBorder="1" applyAlignment="1">
      <alignment wrapText="1"/>
    </xf>
    <xf numFmtId="165" fontId="2" fillId="6" borderId="5" xfId="0" applyNumberFormat="1" applyFont="1" applyFill="1" applyBorder="1" applyAlignment="1">
      <alignment wrapText="1"/>
    </xf>
    <xf numFmtId="165" fontId="2" fillId="2" borderId="5" xfId="0" applyNumberFormat="1" applyFont="1" applyFill="1" applyBorder="1" applyAlignment="1">
      <alignment wrapText="1"/>
    </xf>
    <xf numFmtId="165" fontId="2" fillId="2" borderId="0" xfId="0" applyNumberFormat="1" applyFont="1" applyFill="1" applyAlignment="1">
      <alignment wrapText="1"/>
    </xf>
    <xf numFmtId="165" fontId="2" fillId="6" borderId="6" xfId="0" applyNumberFormat="1" applyFont="1" applyFill="1" applyBorder="1" applyAlignment="1">
      <alignment wrapText="1"/>
    </xf>
    <xf numFmtId="0" fontId="6" fillId="0" borderId="0" xfId="0" applyFont="1" applyAlignment="1">
      <alignment horizontal="center" wrapText="1"/>
    </xf>
    <xf numFmtId="0" fontId="2" fillId="0" borderId="7" xfId="0" applyFont="1" applyBorder="1" applyAlignment="1">
      <alignment wrapText="1"/>
    </xf>
    <xf numFmtId="0" fontId="2" fillId="0" borderId="0" xfId="0" applyFont="1" applyBorder="1" applyAlignment="1">
      <alignment wrapText="1"/>
    </xf>
    <xf numFmtId="0" fontId="2" fillId="0" borderId="8" xfId="0" applyFont="1" applyBorder="1" applyAlignment="1">
      <alignment wrapText="1"/>
    </xf>
    <xf numFmtId="0" fontId="2" fillId="0" borderId="7" xfId="0" applyFont="1" applyBorder="1" applyAlignment="1"/>
    <xf numFmtId="0" fontId="2" fillId="0" borderId="0" xfId="0" applyFont="1" applyBorder="1" applyAlignment="1"/>
    <xf numFmtId="0" fontId="2" fillId="0" borderId="8" xfId="0" applyFont="1" applyBorder="1" applyAlignment="1"/>
    <xf numFmtId="0" fontId="2" fillId="0" borderId="12" xfId="0" applyFont="1" applyBorder="1" applyAlignment="1"/>
    <xf numFmtId="0" fontId="2" fillId="0" borderId="13" xfId="0" applyFont="1" applyBorder="1" applyAlignment="1"/>
    <xf numFmtId="0" fontId="2" fillId="0" borderId="14" xfId="0" applyFont="1" applyBorder="1" applyAlignment="1"/>
    <xf numFmtId="0" fontId="0" fillId="0" borderId="7" xfId="0" applyBorder="1" applyAlignment="1">
      <alignment wrapText="1"/>
    </xf>
    <xf numFmtId="0" fontId="0" fillId="0" borderId="0" xfId="0" applyBorder="1" applyAlignment="1">
      <alignment wrapText="1"/>
    </xf>
    <xf numFmtId="0" fontId="0" fillId="0" borderId="8" xfId="0" applyBorder="1" applyAlignment="1">
      <alignment wrapText="1"/>
    </xf>
    <xf numFmtId="0" fontId="0" fillId="0" borderId="7" xfId="0" applyBorder="1" applyAlignment="1"/>
    <xf numFmtId="0" fontId="0" fillId="0" borderId="0" xfId="0" applyBorder="1" applyAlignment="1"/>
    <xf numFmtId="0" fontId="0" fillId="0" borderId="8" xfId="0" applyBorder="1" applyAlignment="1"/>
    <xf numFmtId="0" fontId="0" fillId="0" borderId="11"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1" fillId="0" borderId="11" xfId="0" applyFont="1" applyBorder="1" applyAlignment="1">
      <alignment wrapText="1"/>
    </xf>
    <xf numFmtId="0" fontId="1" fillId="0" borderId="9" xfId="0" applyFont="1" applyBorder="1" applyAlignment="1">
      <alignment wrapText="1"/>
    </xf>
    <xf numFmtId="0" fontId="2" fillId="0" borderId="2" xfId="0" applyFont="1" applyBorder="1" applyAlignment="1">
      <alignment wrapText="1"/>
    </xf>
    <xf numFmtId="0" fontId="2" fillId="0" borderId="4" xfId="0" applyFont="1" applyBorder="1" applyAlignment="1">
      <alignment wrapText="1"/>
    </xf>
    <xf numFmtId="0" fontId="2" fillId="0" borderId="1" xfId="0" applyFont="1" applyBorder="1" applyAlignment="1">
      <alignment wrapText="1"/>
    </xf>
    <xf numFmtId="0" fontId="2" fillId="0" borderId="1" xfId="0" applyFont="1" applyBorder="1" applyAlignment="1">
      <alignment vertical="top" wrapText="1"/>
    </xf>
    <xf numFmtId="0" fontId="0" fillId="5" borderId="2" xfId="0" applyFill="1" applyBorder="1" applyAlignment="1">
      <alignment wrapText="1"/>
    </xf>
    <xf numFmtId="0" fontId="0" fillId="5" borderId="3" xfId="0" applyFill="1" applyBorder="1" applyAlignment="1">
      <alignment wrapText="1"/>
    </xf>
    <xf numFmtId="0" fontId="0" fillId="5" borderId="4" xfId="0" applyFill="1" applyBorder="1" applyAlignment="1">
      <alignment wrapText="1"/>
    </xf>
    <xf numFmtId="0" fontId="0" fillId="0" borderId="1" xfId="0" applyBorder="1" applyAlignment="1">
      <alignment wrapText="1"/>
    </xf>
    <xf numFmtId="0" fontId="0" fillId="0" borderId="1" xfId="0" applyBorder="1" applyAlignment="1">
      <alignment vertical="top" wrapText="1"/>
    </xf>
    <xf numFmtId="164" fontId="7" fillId="6" borderId="3" xfId="0" applyNumberFormat="1" applyFont="1" applyFill="1" applyBorder="1" applyAlignment="1">
      <alignment wrapText="1"/>
    </xf>
    <xf numFmtId="0" fontId="7" fillId="6" borderId="3" xfId="0" applyFont="1" applyFill="1" applyBorder="1" applyAlignment="1">
      <alignment wrapText="1"/>
    </xf>
    <xf numFmtId="0" fontId="7" fillId="6" borderId="4" xfId="0" applyFont="1" applyFill="1" applyBorder="1" applyAlignment="1">
      <alignment wrapText="1"/>
    </xf>
    <xf numFmtId="0" fontId="7" fillId="0" borderId="2" xfId="0" applyFont="1" applyBorder="1" applyAlignment="1">
      <alignment wrapText="1"/>
    </xf>
    <xf numFmtId="0" fontId="7" fillId="0" borderId="3" xfId="0" applyFont="1" applyBorder="1" applyAlignment="1">
      <alignment wrapText="1"/>
    </xf>
    <xf numFmtId="0" fontId="2" fillId="0" borderId="3" xfId="0" applyFont="1" applyBorder="1" applyAlignment="1">
      <alignment wrapText="1"/>
    </xf>
    <xf numFmtId="0" fontId="0" fillId="5" borderId="1" xfId="0" applyFill="1" applyBorder="1" applyAlignment="1">
      <alignment wrapText="1"/>
    </xf>
    <xf numFmtId="165" fontId="2" fillId="0" borderId="1" xfId="0" applyNumberFormat="1" applyFont="1" applyBorder="1" applyAlignment="1">
      <alignment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2" fillId="0" borderId="2" xfId="0" applyFont="1" applyBorder="1" applyAlignment="1">
      <alignment vertical="top" wrapText="1"/>
    </xf>
    <xf numFmtId="0" fontId="2" fillId="0" borderId="4" xfId="0" applyFont="1" applyBorder="1" applyAlignment="1">
      <alignment vertical="top" wrapText="1"/>
    </xf>
    <xf numFmtId="0" fontId="0" fillId="0" borderId="0" xfId="0" applyAlignment="1">
      <alignment wrapText="1"/>
    </xf>
    <xf numFmtId="164" fontId="4" fillId="6" borderId="3" xfId="0" applyNumberFormat="1" applyFont="1" applyFill="1" applyBorder="1" applyAlignment="1"/>
    <xf numFmtId="164" fontId="4" fillId="6" borderId="4" xfId="0" applyNumberFormat="1" applyFont="1" applyFill="1" applyBorder="1" applyAlignment="1"/>
    <xf numFmtId="0" fontId="3" fillId="0" borderId="2" xfId="0" applyFont="1" applyBorder="1" applyAlignment="1"/>
    <xf numFmtId="0" fontId="3" fillId="0" borderId="3" xfId="0" applyFont="1" applyBorder="1" applyAlignment="1"/>
    <xf numFmtId="164" fontId="5" fillId="0" borderId="2" xfId="0" applyNumberFormat="1" applyFont="1" applyBorder="1" applyAlignment="1"/>
    <xf numFmtId="164" fontId="0" fillId="0" borderId="3" xfId="0" applyNumberFormat="1" applyBorder="1" applyAlignment="1"/>
    <xf numFmtId="164" fontId="0" fillId="0" borderId="4" xfId="0" applyNumberFormat="1" applyBorder="1" applyAlignment="1"/>
    <xf numFmtId="0" fontId="5" fillId="0" borderId="1" xfId="0" applyFont="1" applyBorder="1" applyAlignment="1"/>
  </cellXfs>
  <cellStyles count="1">
    <cellStyle name="Normal" xfId="0" builtinId="0"/>
  </cellStyles>
  <dxfs count="0"/>
  <tableStyles count="0" defaultTableStyle="TableStyleMedium9" defaultPivotStyle="PivotStyleLight16"/>
  <colors>
    <mruColors>
      <color rgb="FF2AF6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8"/>
  <sheetViews>
    <sheetView topLeftCell="A19" workbookViewId="0">
      <selection activeCell="L26" sqref="L26"/>
    </sheetView>
  </sheetViews>
  <sheetFormatPr defaultRowHeight="12.75" x14ac:dyDescent="0.2"/>
  <cols>
    <col min="1" max="1" width="6.85546875" customWidth="1"/>
  </cols>
  <sheetData>
    <row r="1" spans="2:9" ht="15.75" x14ac:dyDescent="0.25">
      <c r="B1" s="72" t="s">
        <v>105</v>
      </c>
      <c r="C1" s="72"/>
      <c r="D1" s="72"/>
      <c r="E1" s="72"/>
      <c r="F1" s="72"/>
      <c r="G1" s="72"/>
      <c r="H1" s="72"/>
      <c r="I1" s="72"/>
    </row>
    <row r="3" spans="2:9" ht="15.75" x14ac:dyDescent="0.25">
      <c r="B3" s="72" t="s">
        <v>106</v>
      </c>
      <c r="C3" s="72"/>
      <c r="D3" s="72"/>
      <c r="E3" s="72"/>
      <c r="F3" s="72"/>
      <c r="G3" s="72"/>
      <c r="H3" s="72"/>
      <c r="I3" s="72"/>
    </row>
    <row r="6" spans="2:9" x14ac:dyDescent="0.2">
      <c r="B6" s="88" t="s">
        <v>0</v>
      </c>
      <c r="C6" s="89"/>
      <c r="D6" s="89"/>
      <c r="E6" s="89"/>
      <c r="F6" s="89"/>
      <c r="G6" s="89"/>
      <c r="H6" s="89"/>
      <c r="I6" s="90"/>
    </row>
    <row r="7" spans="2:9" x14ac:dyDescent="0.2">
      <c r="B7" s="4"/>
      <c r="C7" s="5"/>
      <c r="D7" s="5"/>
      <c r="E7" s="5"/>
      <c r="F7" s="5"/>
      <c r="G7" s="5"/>
      <c r="H7" s="5"/>
      <c r="I7" s="6"/>
    </row>
    <row r="8" spans="2:9" ht="26.25" customHeight="1" x14ac:dyDescent="0.2">
      <c r="B8" s="82" t="s">
        <v>1</v>
      </c>
      <c r="C8" s="83"/>
      <c r="D8" s="83"/>
      <c r="E8" s="83"/>
      <c r="F8" s="83"/>
      <c r="G8" s="83"/>
      <c r="H8" s="83"/>
      <c r="I8" s="84"/>
    </row>
    <row r="9" spans="2:9" x14ac:dyDescent="0.2">
      <c r="B9" s="4"/>
      <c r="C9" s="5"/>
      <c r="D9" s="5"/>
      <c r="E9" s="5"/>
      <c r="F9" s="5"/>
      <c r="G9" s="5"/>
      <c r="H9" s="5"/>
      <c r="I9" s="6"/>
    </row>
    <row r="10" spans="2:9" ht="66" customHeight="1" x14ac:dyDescent="0.2">
      <c r="B10" s="82" t="s">
        <v>2</v>
      </c>
      <c r="C10" s="83"/>
      <c r="D10" s="83"/>
      <c r="E10" s="83"/>
      <c r="F10" s="83"/>
      <c r="G10" s="83"/>
      <c r="H10" s="83"/>
      <c r="I10" s="84"/>
    </row>
    <row r="11" spans="2:9" x14ac:dyDescent="0.2">
      <c r="B11" s="4"/>
      <c r="C11" s="5"/>
      <c r="D11" s="5"/>
      <c r="E11" s="5"/>
      <c r="F11" s="5"/>
      <c r="G11" s="5"/>
      <c r="H11" s="5"/>
      <c r="I11" s="6"/>
    </row>
    <row r="12" spans="2:9" ht="25.5" customHeight="1" x14ac:dyDescent="0.2">
      <c r="B12" s="82" t="s">
        <v>3</v>
      </c>
      <c r="C12" s="83"/>
      <c r="D12" s="83"/>
      <c r="E12" s="83"/>
      <c r="F12" s="83"/>
      <c r="G12" s="83"/>
      <c r="H12" s="83"/>
      <c r="I12" s="84"/>
    </row>
    <row r="13" spans="2:9" x14ac:dyDescent="0.2">
      <c r="B13" s="4"/>
      <c r="C13" s="5"/>
      <c r="D13" s="5"/>
      <c r="E13" s="5"/>
      <c r="F13" s="5"/>
      <c r="G13" s="5"/>
      <c r="H13" s="5"/>
      <c r="I13" s="6"/>
    </row>
    <row r="14" spans="2:9" x14ac:dyDescent="0.2">
      <c r="B14" s="82" t="s">
        <v>4</v>
      </c>
      <c r="C14" s="83"/>
      <c r="D14" s="83"/>
      <c r="E14" s="83"/>
      <c r="F14" s="83"/>
      <c r="G14" s="83"/>
      <c r="H14" s="83"/>
      <c r="I14" s="84"/>
    </row>
    <row r="15" spans="2:9" x14ac:dyDescent="0.2">
      <c r="B15" s="85"/>
      <c r="C15" s="86"/>
      <c r="D15" s="86"/>
      <c r="E15" s="86"/>
      <c r="F15" s="86"/>
      <c r="G15" s="86"/>
      <c r="H15" s="86"/>
      <c r="I15" s="87"/>
    </row>
    <row r="16" spans="2:9" x14ac:dyDescent="0.2">
      <c r="B16" s="85"/>
      <c r="C16" s="86"/>
      <c r="D16" s="86"/>
      <c r="E16" s="86"/>
      <c r="F16" s="86"/>
      <c r="G16" s="86"/>
      <c r="H16" s="86"/>
      <c r="I16" s="87"/>
    </row>
    <row r="17" spans="2:9" x14ac:dyDescent="0.2">
      <c r="B17" s="85"/>
      <c r="C17" s="86"/>
      <c r="D17" s="86"/>
      <c r="E17" s="86"/>
      <c r="F17" s="86"/>
      <c r="G17" s="86"/>
      <c r="H17" s="86"/>
      <c r="I17" s="87"/>
    </row>
    <row r="18" spans="2:9" x14ac:dyDescent="0.2">
      <c r="B18" s="85"/>
      <c r="C18" s="86"/>
      <c r="D18" s="86"/>
      <c r="E18" s="86"/>
      <c r="F18" s="86"/>
      <c r="G18" s="86"/>
      <c r="H18" s="86"/>
      <c r="I18" s="87"/>
    </row>
    <row r="19" spans="2:9" x14ac:dyDescent="0.2">
      <c r="B19" s="85"/>
      <c r="C19" s="86"/>
      <c r="D19" s="86"/>
      <c r="E19" s="86"/>
      <c r="F19" s="86"/>
      <c r="G19" s="86"/>
      <c r="H19" s="86"/>
      <c r="I19" s="87"/>
    </row>
    <row r="20" spans="2:9" x14ac:dyDescent="0.2">
      <c r="B20" s="85"/>
      <c r="C20" s="86"/>
      <c r="D20" s="86"/>
      <c r="E20" s="86"/>
      <c r="F20" s="86"/>
      <c r="G20" s="86"/>
      <c r="H20" s="86"/>
      <c r="I20" s="87"/>
    </row>
    <row r="21" spans="2:9" x14ac:dyDescent="0.2">
      <c r="B21" s="85"/>
      <c r="C21" s="86"/>
      <c r="D21" s="86"/>
      <c r="E21" s="86"/>
      <c r="F21" s="86"/>
      <c r="G21" s="86"/>
      <c r="H21" s="86"/>
      <c r="I21" s="87"/>
    </row>
    <row r="22" spans="2:9" x14ac:dyDescent="0.2">
      <c r="B22" s="85"/>
      <c r="C22" s="86"/>
      <c r="D22" s="86"/>
      <c r="E22" s="86"/>
      <c r="F22" s="86"/>
      <c r="G22" s="86"/>
      <c r="H22" s="86"/>
      <c r="I22" s="87"/>
    </row>
    <row r="23" spans="2:9" x14ac:dyDescent="0.2">
      <c r="B23" s="85"/>
      <c r="C23" s="86"/>
      <c r="D23" s="86"/>
      <c r="E23" s="86"/>
      <c r="F23" s="86"/>
      <c r="G23" s="86"/>
      <c r="H23" s="86"/>
      <c r="I23" s="87"/>
    </row>
    <row r="24" spans="2:9" x14ac:dyDescent="0.2">
      <c r="B24" s="85"/>
      <c r="C24" s="86"/>
      <c r="D24" s="86"/>
      <c r="E24" s="86"/>
      <c r="F24" s="86"/>
      <c r="G24" s="86"/>
      <c r="H24" s="86"/>
      <c r="I24" s="87"/>
    </row>
    <row r="25" spans="2:9" x14ac:dyDescent="0.2">
      <c r="B25" s="85"/>
      <c r="C25" s="86"/>
      <c r="D25" s="86"/>
      <c r="E25" s="86"/>
      <c r="F25" s="86"/>
      <c r="G25" s="86"/>
      <c r="H25" s="86"/>
      <c r="I25" s="87"/>
    </row>
    <row r="26" spans="2:9" x14ac:dyDescent="0.2">
      <c r="B26" s="85"/>
      <c r="C26" s="86"/>
      <c r="D26" s="86"/>
      <c r="E26" s="86"/>
      <c r="F26" s="86"/>
      <c r="G26" s="86"/>
      <c r="H26" s="86"/>
      <c r="I26" s="87"/>
    </row>
    <row r="27" spans="2:9" x14ac:dyDescent="0.2">
      <c r="B27" s="4"/>
      <c r="C27" s="5"/>
      <c r="D27" s="5"/>
      <c r="E27" s="5"/>
      <c r="F27" s="5"/>
      <c r="G27" s="5"/>
      <c r="H27" s="5"/>
      <c r="I27" s="6"/>
    </row>
    <row r="28" spans="2:9" x14ac:dyDescent="0.2">
      <c r="B28" s="73" t="s">
        <v>120</v>
      </c>
      <c r="C28" s="74"/>
      <c r="D28" s="74"/>
      <c r="E28" s="74"/>
      <c r="F28" s="74"/>
      <c r="G28" s="74"/>
      <c r="H28" s="74"/>
      <c r="I28" s="75"/>
    </row>
    <row r="29" spans="2:9" x14ac:dyDescent="0.2">
      <c r="B29" s="73"/>
      <c r="C29" s="74"/>
      <c r="D29" s="74"/>
      <c r="E29" s="74"/>
      <c r="F29" s="74"/>
      <c r="G29" s="74"/>
      <c r="H29" s="74"/>
      <c r="I29" s="75"/>
    </row>
    <row r="30" spans="2:9" x14ac:dyDescent="0.2">
      <c r="B30" s="73"/>
      <c r="C30" s="74"/>
      <c r="D30" s="74"/>
      <c r="E30" s="74"/>
      <c r="F30" s="74"/>
      <c r="G30" s="74"/>
      <c r="H30" s="74"/>
      <c r="I30" s="75"/>
    </row>
    <row r="31" spans="2:9" x14ac:dyDescent="0.2">
      <c r="B31" s="11"/>
      <c r="C31" s="12"/>
      <c r="D31" s="12"/>
      <c r="E31" s="12"/>
      <c r="F31" s="12"/>
      <c r="G31" s="12"/>
      <c r="H31" s="12"/>
      <c r="I31" s="13"/>
    </row>
    <row r="32" spans="2:9" x14ac:dyDescent="0.2">
      <c r="B32" s="73" t="s">
        <v>5</v>
      </c>
      <c r="C32" s="74"/>
      <c r="D32" s="74"/>
      <c r="E32" s="74"/>
      <c r="F32" s="74"/>
      <c r="G32" s="74"/>
      <c r="H32" s="74"/>
      <c r="I32" s="75"/>
    </row>
    <row r="33" spans="2:9" x14ac:dyDescent="0.2">
      <c r="B33" s="73"/>
      <c r="C33" s="74"/>
      <c r="D33" s="74"/>
      <c r="E33" s="74"/>
      <c r="F33" s="74"/>
      <c r="G33" s="74"/>
      <c r="H33" s="74"/>
      <c r="I33" s="75"/>
    </row>
    <row r="34" spans="2:9" x14ac:dyDescent="0.2">
      <c r="B34" s="76"/>
      <c r="C34" s="77"/>
      <c r="D34" s="77"/>
      <c r="E34" s="77"/>
      <c r="F34" s="77"/>
      <c r="G34" s="77"/>
      <c r="H34" s="77"/>
      <c r="I34" s="78"/>
    </row>
    <row r="35" spans="2:9" x14ac:dyDescent="0.2">
      <c r="B35" s="11"/>
      <c r="C35" s="12"/>
      <c r="D35" s="12"/>
      <c r="E35" s="12"/>
      <c r="F35" s="12"/>
      <c r="G35" s="12"/>
      <c r="H35" s="12"/>
      <c r="I35" s="13"/>
    </row>
    <row r="36" spans="2:9" x14ac:dyDescent="0.2">
      <c r="B36" s="73" t="s">
        <v>6</v>
      </c>
      <c r="C36" s="74"/>
      <c r="D36" s="74"/>
      <c r="E36" s="74"/>
      <c r="F36" s="74"/>
      <c r="G36" s="74"/>
      <c r="H36" s="74"/>
      <c r="I36" s="75"/>
    </row>
    <row r="37" spans="2:9" x14ac:dyDescent="0.2">
      <c r="B37" s="73"/>
      <c r="C37" s="74"/>
      <c r="D37" s="74"/>
      <c r="E37" s="74"/>
      <c r="F37" s="74"/>
      <c r="G37" s="74"/>
      <c r="H37" s="74"/>
      <c r="I37" s="75"/>
    </row>
    <row r="38" spans="2:9" x14ac:dyDescent="0.2">
      <c r="B38" s="11"/>
      <c r="C38" s="12"/>
      <c r="D38" s="12"/>
      <c r="E38" s="12"/>
      <c r="F38" s="12"/>
      <c r="G38" s="12"/>
      <c r="H38" s="12"/>
      <c r="I38" s="13"/>
    </row>
    <row r="39" spans="2:9" x14ac:dyDescent="0.2">
      <c r="B39" s="73" t="s">
        <v>7</v>
      </c>
      <c r="C39" s="74"/>
      <c r="D39" s="74"/>
      <c r="E39" s="74"/>
      <c r="F39" s="74"/>
      <c r="G39" s="74"/>
      <c r="H39" s="74"/>
      <c r="I39" s="75"/>
    </row>
    <row r="40" spans="2:9" x14ac:dyDescent="0.2">
      <c r="B40" s="73"/>
      <c r="C40" s="74"/>
      <c r="D40" s="74"/>
      <c r="E40" s="74"/>
      <c r="F40" s="74"/>
      <c r="G40" s="74"/>
      <c r="H40" s="74"/>
      <c r="I40" s="75"/>
    </row>
    <row r="41" spans="2:9" x14ac:dyDescent="0.2">
      <c r="B41" s="73"/>
      <c r="C41" s="74"/>
      <c r="D41" s="74"/>
      <c r="E41" s="74"/>
      <c r="F41" s="74"/>
      <c r="G41" s="74"/>
      <c r="H41" s="74"/>
      <c r="I41" s="75"/>
    </row>
    <row r="42" spans="2:9" x14ac:dyDescent="0.2">
      <c r="B42" s="76"/>
      <c r="C42" s="77"/>
      <c r="D42" s="77"/>
      <c r="E42" s="77"/>
      <c r="F42" s="77"/>
      <c r="G42" s="77"/>
      <c r="H42" s="77"/>
      <c r="I42" s="78"/>
    </row>
    <row r="43" spans="2:9" x14ac:dyDescent="0.2">
      <c r="B43" s="11"/>
      <c r="C43" s="12"/>
      <c r="D43" s="12"/>
      <c r="E43" s="12"/>
      <c r="F43" s="12"/>
      <c r="G43" s="12"/>
      <c r="H43" s="12"/>
      <c r="I43" s="13"/>
    </row>
    <row r="44" spans="2:9" x14ac:dyDescent="0.2">
      <c r="B44" s="73" t="s">
        <v>121</v>
      </c>
      <c r="C44" s="74"/>
      <c r="D44" s="74"/>
      <c r="E44" s="74"/>
      <c r="F44" s="74"/>
      <c r="G44" s="74"/>
      <c r="H44" s="74"/>
      <c r="I44" s="75"/>
    </row>
    <row r="45" spans="2:9" ht="31.5" customHeight="1" x14ac:dyDescent="0.2">
      <c r="B45" s="73"/>
      <c r="C45" s="74"/>
      <c r="D45" s="74"/>
      <c r="E45" s="74"/>
      <c r="F45" s="74"/>
      <c r="G45" s="74"/>
      <c r="H45" s="74"/>
      <c r="I45" s="75"/>
    </row>
    <row r="46" spans="2:9" hidden="1" x14ac:dyDescent="0.2">
      <c r="B46" s="73"/>
      <c r="C46" s="74"/>
      <c r="D46" s="74"/>
      <c r="E46" s="74"/>
      <c r="F46" s="74"/>
      <c r="G46" s="74"/>
      <c r="H46" s="74"/>
      <c r="I46" s="75"/>
    </row>
    <row r="47" spans="2:9" hidden="1" x14ac:dyDescent="0.2">
      <c r="B47" s="73"/>
      <c r="C47" s="74"/>
      <c r="D47" s="74"/>
      <c r="E47" s="74"/>
      <c r="F47" s="74"/>
      <c r="G47" s="74"/>
      <c r="H47" s="74"/>
      <c r="I47" s="75"/>
    </row>
    <row r="48" spans="2:9" hidden="1" x14ac:dyDescent="0.2">
      <c r="B48" s="79"/>
      <c r="C48" s="80"/>
      <c r="D48" s="80"/>
      <c r="E48" s="80"/>
      <c r="F48" s="80"/>
      <c r="G48" s="80"/>
      <c r="H48" s="80"/>
      <c r="I48" s="81"/>
    </row>
    <row r="50" spans="2:9" x14ac:dyDescent="0.2">
      <c r="B50" s="94" t="s">
        <v>8</v>
      </c>
      <c r="C50" s="95"/>
      <c r="D50" s="95"/>
      <c r="E50" s="7"/>
      <c r="F50" s="7"/>
      <c r="G50" s="7"/>
      <c r="H50" s="7"/>
      <c r="I50" s="8"/>
    </row>
    <row r="51" spans="2:9" x14ac:dyDescent="0.2">
      <c r="B51" s="4"/>
      <c r="C51" s="5"/>
      <c r="D51" s="5"/>
      <c r="E51" s="5"/>
      <c r="F51" s="5"/>
      <c r="G51" s="5"/>
      <c r="H51" s="5"/>
      <c r="I51" s="6"/>
    </row>
    <row r="52" spans="2:9" x14ac:dyDescent="0.2">
      <c r="B52" s="82" t="s">
        <v>9</v>
      </c>
      <c r="C52" s="83"/>
      <c r="D52" s="83"/>
      <c r="E52" s="83"/>
      <c r="F52" s="83"/>
      <c r="G52" s="83"/>
      <c r="H52" s="83"/>
      <c r="I52" s="84"/>
    </row>
    <row r="53" spans="2:9" x14ac:dyDescent="0.2">
      <c r="B53" s="82"/>
      <c r="C53" s="83"/>
      <c r="D53" s="83"/>
      <c r="E53" s="83"/>
      <c r="F53" s="83"/>
      <c r="G53" s="83"/>
      <c r="H53" s="83"/>
      <c r="I53" s="84"/>
    </row>
    <row r="54" spans="2:9" x14ac:dyDescent="0.2">
      <c r="B54" s="82"/>
      <c r="C54" s="83"/>
      <c r="D54" s="83"/>
      <c r="E54" s="83"/>
      <c r="F54" s="83"/>
      <c r="G54" s="83"/>
      <c r="H54" s="83"/>
      <c r="I54" s="84"/>
    </row>
    <row r="55" spans="2:9" x14ac:dyDescent="0.2">
      <c r="B55" s="82"/>
      <c r="C55" s="83"/>
      <c r="D55" s="83"/>
      <c r="E55" s="83"/>
      <c r="F55" s="83"/>
      <c r="G55" s="83"/>
      <c r="H55" s="83"/>
      <c r="I55" s="84"/>
    </row>
    <row r="56" spans="2:9" x14ac:dyDescent="0.2">
      <c r="B56" s="82"/>
      <c r="C56" s="83"/>
      <c r="D56" s="83"/>
      <c r="E56" s="83"/>
      <c r="F56" s="83"/>
      <c r="G56" s="83"/>
      <c r="H56" s="83"/>
      <c r="I56" s="84"/>
    </row>
    <row r="57" spans="2:9" x14ac:dyDescent="0.2">
      <c r="B57" s="82"/>
      <c r="C57" s="83"/>
      <c r="D57" s="83"/>
      <c r="E57" s="83"/>
      <c r="F57" s="83"/>
      <c r="G57" s="83"/>
      <c r="H57" s="83"/>
      <c r="I57" s="84"/>
    </row>
    <row r="58" spans="2:9" x14ac:dyDescent="0.2">
      <c r="B58" s="4"/>
      <c r="C58" s="5"/>
      <c r="D58" s="5"/>
      <c r="E58" s="5"/>
      <c r="F58" s="5"/>
      <c r="G58" s="5"/>
      <c r="H58" s="5"/>
      <c r="I58" s="6"/>
    </row>
    <row r="59" spans="2:9" x14ac:dyDescent="0.2">
      <c r="B59" s="82" t="s">
        <v>10</v>
      </c>
      <c r="C59" s="83"/>
      <c r="D59" s="83"/>
      <c r="E59" s="83"/>
      <c r="F59" s="83"/>
      <c r="G59" s="83"/>
      <c r="H59" s="83"/>
      <c r="I59" s="84"/>
    </row>
    <row r="60" spans="2:9" x14ac:dyDescent="0.2">
      <c r="B60" s="4"/>
      <c r="C60" s="5"/>
      <c r="D60" s="5"/>
      <c r="E60" s="5"/>
      <c r="F60" s="5"/>
      <c r="G60" s="5"/>
      <c r="H60" s="5"/>
      <c r="I60" s="6"/>
    </row>
    <row r="61" spans="2:9" x14ac:dyDescent="0.2">
      <c r="B61" s="91" t="s">
        <v>11</v>
      </c>
      <c r="C61" s="92"/>
      <c r="D61" s="92"/>
      <c r="E61" s="92"/>
      <c r="F61" s="92"/>
      <c r="G61" s="92"/>
      <c r="H61" s="92"/>
      <c r="I61" s="93"/>
    </row>
    <row r="63" spans="2:9" x14ac:dyDescent="0.2">
      <c r="B63" s="9" t="s">
        <v>12</v>
      </c>
      <c r="C63" s="7"/>
      <c r="D63" s="7"/>
      <c r="E63" s="7"/>
      <c r="F63" s="7"/>
      <c r="G63" s="7"/>
      <c r="H63" s="7"/>
      <c r="I63" s="8"/>
    </row>
    <row r="64" spans="2:9" x14ac:dyDescent="0.2">
      <c r="B64" s="4"/>
      <c r="C64" s="5"/>
      <c r="D64" s="5"/>
      <c r="E64" s="5"/>
      <c r="F64" s="5"/>
      <c r="G64" s="5"/>
      <c r="H64" s="5"/>
      <c r="I64" s="6"/>
    </row>
    <row r="65" spans="2:9" x14ac:dyDescent="0.2">
      <c r="B65" s="82" t="s">
        <v>13</v>
      </c>
      <c r="C65" s="83"/>
      <c r="D65" s="83"/>
      <c r="E65" s="83"/>
      <c r="F65" s="83"/>
      <c r="G65" s="83"/>
      <c r="H65" s="83"/>
      <c r="I65" s="84"/>
    </row>
    <row r="66" spans="2:9" x14ac:dyDescent="0.2">
      <c r="B66" s="82"/>
      <c r="C66" s="83"/>
      <c r="D66" s="83"/>
      <c r="E66" s="83"/>
      <c r="F66" s="83"/>
      <c r="G66" s="83"/>
      <c r="H66" s="83"/>
      <c r="I66" s="84"/>
    </row>
    <row r="67" spans="2:9" x14ac:dyDescent="0.2">
      <c r="B67" s="82"/>
      <c r="C67" s="83"/>
      <c r="D67" s="83"/>
      <c r="E67" s="83"/>
      <c r="F67" s="83"/>
      <c r="G67" s="83"/>
      <c r="H67" s="83"/>
      <c r="I67" s="84"/>
    </row>
    <row r="68" spans="2:9" x14ac:dyDescent="0.2">
      <c r="B68" s="91"/>
      <c r="C68" s="92"/>
      <c r="D68" s="92"/>
      <c r="E68" s="92"/>
      <c r="F68" s="92"/>
      <c r="G68" s="92"/>
      <c r="H68" s="92"/>
      <c r="I68" s="93"/>
    </row>
  </sheetData>
  <sheetProtection password="ECF4" sheet="1" objects="1" scenarios="1"/>
  <mergeCells count="17">
    <mergeCell ref="B59:I59"/>
    <mergeCell ref="B61:I61"/>
    <mergeCell ref="B65:I68"/>
    <mergeCell ref="B3:I3"/>
    <mergeCell ref="B50:D50"/>
    <mergeCell ref="B52:I57"/>
    <mergeCell ref="B12:I12"/>
    <mergeCell ref="B1:I1"/>
    <mergeCell ref="B39:I42"/>
    <mergeCell ref="B44:I48"/>
    <mergeCell ref="B28:I30"/>
    <mergeCell ref="B32:I34"/>
    <mergeCell ref="B36:I37"/>
    <mergeCell ref="B14:I26"/>
    <mergeCell ref="B6:I6"/>
    <mergeCell ref="B8:I8"/>
    <mergeCell ref="B10:I10"/>
  </mergeCells>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tabSelected="1" topLeftCell="A55" zoomScaleNormal="100" workbookViewId="0">
      <selection activeCell="D63" sqref="D63"/>
    </sheetView>
  </sheetViews>
  <sheetFormatPr defaultRowHeight="12.75" x14ac:dyDescent="0.2"/>
  <cols>
    <col min="1" max="1" width="7.85546875" style="20" customWidth="1"/>
    <col min="2" max="2" width="33.7109375" style="20" customWidth="1"/>
    <col min="3" max="3" width="12.42578125" style="20" customWidth="1"/>
    <col min="4" max="4" width="10.28515625" style="21" customWidth="1"/>
    <col min="5" max="5" width="12.28515625" style="21" customWidth="1"/>
    <col min="6" max="6" width="12.42578125" style="21" customWidth="1"/>
    <col min="7" max="7" width="10.5703125" style="21" customWidth="1"/>
    <col min="8" max="8" width="11.7109375" style="21" customWidth="1"/>
    <col min="9" max="10" width="5.7109375" style="21" customWidth="1"/>
    <col min="11" max="11" width="11.42578125" style="21" customWidth="1"/>
    <col min="12" max="12" width="12.140625" style="21" customWidth="1"/>
    <col min="13" max="13" width="4.28515625" style="21" customWidth="1"/>
    <col min="14" max="14" width="12.5703125" style="64" customWidth="1"/>
    <col min="15" max="16384" width="9.140625" style="20"/>
  </cols>
  <sheetData>
    <row r="1" spans="1:14" ht="15.75" x14ac:dyDescent="0.25">
      <c r="A1" s="72" t="s">
        <v>107</v>
      </c>
      <c r="B1" s="72"/>
      <c r="C1" s="72"/>
      <c r="D1" s="72"/>
      <c r="E1" s="72"/>
      <c r="F1" s="72"/>
    </row>
    <row r="2" spans="1:14" ht="15.75" x14ac:dyDescent="0.25">
      <c r="A2" s="26"/>
    </row>
    <row r="3" spans="1:14" ht="15.75" x14ac:dyDescent="0.25">
      <c r="A3" s="72" t="s">
        <v>108</v>
      </c>
      <c r="B3" s="72"/>
      <c r="C3" s="72"/>
      <c r="D3" s="72"/>
      <c r="E3" s="72"/>
      <c r="F3" s="72"/>
      <c r="G3" s="72"/>
    </row>
    <row r="5" spans="1:14" x14ac:dyDescent="0.2">
      <c r="A5" s="119" t="s">
        <v>167</v>
      </c>
      <c r="B5" s="119"/>
      <c r="C5" s="119"/>
      <c r="D5" s="119"/>
      <c r="E5" s="119"/>
      <c r="F5" s="119"/>
      <c r="G5" s="119"/>
      <c r="H5" s="119"/>
      <c r="I5" s="119"/>
    </row>
    <row r="6" spans="1:14" ht="12.75" customHeight="1" x14ac:dyDescent="0.2">
      <c r="A6" s="115" t="s">
        <v>187</v>
      </c>
      <c r="B6" s="115"/>
      <c r="C6" s="115"/>
      <c r="D6" s="115"/>
      <c r="E6" s="115"/>
      <c r="F6" s="115"/>
      <c r="G6" s="115"/>
      <c r="H6" s="115"/>
      <c r="I6" s="115"/>
      <c r="J6" s="115"/>
      <c r="K6" s="115"/>
      <c r="L6" s="115"/>
      <c r="M6" s="115"/>
      <c r="N6" s="115"/>
    </row>
    <row r="7" spans="1:14" x14ac:dyDescent="0.2">
      <c r="B7" s="115" t="s">
        <v>188</v>
      </c>
      <c r="C7" s="116"/>
      <c r="D7" s="116"/>
      <c r="E7" s="116"/>
      <c r="F7" s="116"/>
      <c r="G7" s="116"/>
      <c r="H7" s="116"/>
      <c r="I7" s="116"/>
      <c r="J7" s="116"/>
      <c r="K7" s="116"/>
      <c r="L7" s="116"/>
      <c r="M7" s="116"/>
      <c r="N7" s="116"/>
    </row>
    <row r="9" spans="1:14" x14ac:dyDescent="0.2">
      <c r="A9" s="27"/>
      <c r="B9" s="103" t="s">
        <v>119</v>
      </c>
      <c r="C9" s="103" t="s">
        <v>15</v>
      </c>
      <c r="D9" s="28"/>
      <c r="E9" s="98" t="s">
        <v>17</v>
      </c>
      <c r="F9" s="98" t="s">
        <v>16</v>
      </c>
      <c r="G9" s="28"/>
      <c r="H9" s="98" t="s">
        <v>18</v>
      </c>
      <c r="I9" s="29"/>
      <c r="J9" s="29"/>
      <c r="K9" s="98" t="s">
        <v>19</v>
      </c>
      <c r="L9" s="98" t="s">
        <v>20</v>
      </c>
      <c r="M9" s="28"/>
      <c r="N9" s="112" t="s">
        <v>98</v>
      </c>
    </row>
    <row r="10" spans="1:14" ht="25.5" x14ac:dyDescent="0.2">
      <c r="A10" s="10" t="s">
        <v>14</v>
      </c>
      <c r="B10" s="103"/>
      <c r="C10" s="103"/>
      <c r="D10" s="28"/>
      <c r="E10" s="98"/>
      <c r="F10" s="98"/>
      <c r="G10" s="28"/>
      <c r="H10" s="98"/>
      <c r="I10" s="29"/>
      <c r="J10" s="29"/>
      <c r="K10" s="98"/>
      <c r="L10" s="98"/>
      <c r="M10" s="28"/>
      <c r="N10" s="112"/>
    </row>
    <row r="11" spans="1:14" x14ac:dyDescent="0.2">
      <c r="A11" s="30" t="s">
        <v>170</v>
      </c>
      <c r="B11" s="111" t="s">
        <v>125</v>
      </c>
      <c r="C11" s="111"/>
      <c r="D11" s="111"/>
      <c r="E11" s="111"/>
      <c r="F11" s="111"/>
      <c r="G11" s="111"/>
      <c r="H11" s="111"/>
      <c r="K11" s="31"/>
      <c r="L11" s="32"/>
      <c r="M11" s="32"/>
      <c r="N11" s="65"/>
    </row>
    <row r="12" spans="1:14" ht="25.5" x14ac:dyDescent="0.2">
      <c r="A12" s="10">
        <v>101</v>
      </c>
      <c r="B12" s="25" t="s">
        <v>186</v>
      </c>
      <c r="C12" s="33"/>
      <c r="D12" s="25" t="s">
        <v>21</v>
      </c>
      <c r="E12" s="34">
        <v>1</v>
      </c>
      <c r="F12" s="98" t="s">
        <v>22</v>
      </c>
      <c r="G12" s="98"/>
      <c r="H12" s="28"/>
      <c r="K12" s="35">
        <f>C12*E12</f>
        <v>0</v>
      </c>
      <c r="L12" s="36"/>
      <c r="N12" s="66">
        <f>K12</f>
        <v>0</v>
      </c>
    </row>
    <row r="13" spans="1:14" ht="25.5" x14ac:dyDescent="0.2">
      <c r="A13" s="38">
        <v>103</v>
      </c>
      <c r="B13" s="14" t="s">
        <v>124</v>
      </c>
      <c r="C13" s="33"/>
      <c r="D13" s="15" t="s">
        <v>181</v>
      </c>
      <c r="E13" s="34">
        <v>10</v>
      </c>
      <c r="F13" s="98" t="s">
        <v>22</v>
      </c>
      <c r="G13" s="98"/>
      <c r="H13" s="28"/>
      <c r="K13" s="35">
        <f>C13*E13</f>
        <v>0</v>
      </c>
      <c r="L13" s="36"/>
      <c r="N13" s="66">
        <f>K13</f>
        <v>0</v>
      </c>
    </row>
    <row r="14" spans="1:14" ht="25.5" x14ac:dyDescent="0.2">
      <c r="A14" s="38">
        <v>104</v>
      </c>
      <c r="B14" s="15" t="s">
        <v>139</v>
      </c>
      <c r="C14" s="33"/>
      <c r="D14" s="15" t="s">
        <v>181</v>
      </c>
      <c r="E14" s="34">
        <v>4</v>
      </c>
      <c r="F14" s="98" t="s">
        <v>22</v>
      </c>
      <c r="G14" s="98"/>
      <c r="H14" s="28"/>
      <c r="K14" s="35">
        <f>C14*E14</f>
        <v>0</v>
      </c>
      <c r="L14" s="36"/>
      <c r="N14" s="66">
        <f>K14</f>
        <v>0</v>
      </c>
    </row>
    <row r="15" spans="1:14" x14ac:dyDescent="0.2">
      <c r="A15" s="30" t="s">
        <v>171</v>
      </c>
      <c r="B15" s="111" t="s">
        <v>23</v>
      </c>
      <c r="C15" s="111"/>
      <c r="D15" s="111"/>
      <c r="E15" s="111"/>
      <c r="F15" s="111"/>
      <c r="G15" s="111"/>
      <c r="H15" s="111"/>
      <c r="K15" s="31"/>
      <c r="L15" s="32"/>
      <c r="M15" s="32"/>
      <c r="N15" s="65"/>
    </row>
    <row r="16" spans="1:14" x14ac:dyDescent="0.2">
      <c r="A16" s="40" t="s">
        <v>28</v>
      </c>
      <c r="B16" s="19" t="s">
        <v>24</v>
      </c>
      <c r="C16" s="33"/>
      <c r="D16" s="25" t="s">
        <v>25</v>
      </c>
      <c r="E16" s="41">
        <v>210000</v>
      </c>
      <c r="F16" s="42"/>
      <c r="G16" s="25" t="s">
        <v>25</v>
      </c>
      <c r="H16" s="43">
        <v>52500</v>
      </c>
      <c r="K16" s="35">
        <f t="shared" ref="K16:K41" si="0">C16*E16</f>
        <v>0</v>
      </c>
      <c r="L16" s="44">
        <f t="shared" ref="L16:L41" si="1">F16*H16</f>
        <v>0</v>
      </c>
      <c r="N16" s="66">
        <f t="shared" ref="N16:N41" si="2">K16+L16</f>
        <v>0</v>
      </c>
    </row>
    <row r="17" spans="1:14" ht="25.5" x14ac:dyDescent="0.2">
      <c r="A17" s="40" t="s">
        <v>30</v>
      </c>
      <c r="B17" s="3" t="s">
        <v>140</v>
      </c>
      <c r="C17" s="33"/>
      <c r="D17" s="25" t="s">
        <v>25</v>
      </c>
      <c r="E17" s="34">
        <v>5000</v>
      </c>
      <c r="F17" s="42"/>
      <c r="G17" s="25" t="s">
        <v>25</v>
      </c>
      <c r="H17" s="43">
        <v>1250</v>
      </c>
      <c r="K17" s="35">
        <f t="shared" si="0"/>
        <v>0</v>
      </c>
      <c r="L17" s="44">
        <f t="shared" si="1"/>
        <v>0</v>
      </c>
      <c r="N17" s="66">
        <f t="shared" si="2"/>
        <v>0</v>
      </c>
    </row>
    <row r="18" spans="1:14" x14ac:dyDescent="0.2">
      <c r="A18" s="40" t="s">
        <v>32</v>
      </c>
      <c r="B18" s="1" t="s">
        <v>26</v>
      </c>
      <c r="C18" s="33"/>
      <c r="D18" s="15" t="s">
        <v>25</v>
      </c>
      <c r="E18" s="41">
        <v>215000</v>
      </c>
      <c r="F18" s="42"/>
      <c r="G18" s="15" t="s">
        <v>25</v>
      </c>
      <c r="H18" s="43">
        <v>53750</v>
      </c>
      <c r="K18" s="35">
        <f t="shared" si="0"/>
        <v>0</v>
      </c>
      <c r="L18" s="44">
        <f t="shared" si="1"/>
        <v>0</v>
      </c>
      <c r="N18" s="66">
        <f t="shared" si="2"/>
        <v>0</v>
      </c>
    </row>
    <row r="19" spans="1:14" x14ac:dyDescent="0.2">
      <c r="A19" s="45" t="s">
        <v>142</v>
      </c>
      <c r="B19" s="16" t="s">
        <v>29</v>
      </c>
      <c r="C19" s="33"/>
      <c r="D19" s="25" t="s">
        <v>25</v>
      </c>
      <c r="E19" s="41">
        <v>200000</v>
      </c>
      <c r="F19" s="42"/>
      <c r="G19" s="25" t="s">
        <v>25</v>
      </c>
      <c r="H19" s="43">
        <v>50000</v>
      </c>
      <c r="K19" s="35">
        <f>C19*E19</f>
        <v>0</v>
      </c>
      <c r="L19" s="44">
        <f t="shared" si="1"/>
        <v>0</v>
      </c>
      <c r="N19" s="66">
        <f t="shared" si="2"/>
        <v>0</v>
      </c>
    </row>
    <row r="20" spans="1:14" x14ac:dyDescent="0.2">
      <c r="A20" s="45" t="s">
        <v>143</v>
      </c>
      <c r="B20" s="17" t="s">
        <v>31</v>
      </c>
      <c r="C20" s="33"/>
      <c r="D20" s="25" t="s">
        <v>25</v>
      </c>
      <c r="E20" s="41">
        <v>5000</v>
      </c>
      <c r="F20" s="42"/>
      <c r="G20" s="25" t="s">
        <v>25</v>
      </c>
      <c r="H20" s="43">
        <v>1250</v>
      </c>
      <c r="K20" s="35">
        <f t="shared" si="0"/>
        <v>0</v>
      </c>
      <c r="L20" s="44">
        <f t="shared" si="1"/>
        <v>0</v>
      </c>
      <c r="N20" s="66">
        <f t="shared" si="2"/>
        <v>0</v>
      </c>
    </row>
    <row r="21" spans="1:14" x14ac:dyDescent="0.2">
      <c r="A21" s="45" t="s">
        <v>145</v>
      </c>
      <c r="B21" s="17" t="s">
        <v>146</v>
      </c>
      <c r="C21" s="33"/>
      <c r="D21" s="25" t="s">
        <v>25</v>
      </c>
      <c r="E21" s="41">
        <v>50</v>
      </c>
      <c r="F21" s="42"/>
      <c r="G21" s="25" t="s">
        <v>25</v>
      </c>
      <c r="H21" s="43">
        <v>12</v>
      </c>
      <c r="K21" s="35">
        <f>C21*E21</f>
        <v>0</v>
      </c>
      <c r="L21" s="44">
        <f>F21*H21</f>
        <v>0</v>
      </c>
      <c r="N21" s="66">
        <f>K21+L21</f>
        <v>0</v>
      </c>
    </row>
    <row r="22" spans="1:14" x14ac:dyDescent="0.2">
      <c r="A22" s="45" t="s">
        <v>144</v>
      </c>
      <c r="B22" s="16" t="s">
        <v>33</v>
      </c>
      <c r="C22" s="33"/>
      <c r="D22" s="25" t="s">
        <v>25</v>
      </c>
      <c r="E22" s="41">
        <v>10000</v>
      </c>
      <c r="F22" s="42"/>
      <c r="G22" s="25" t="s">
        <v>25</v>
      </c>
      <c r="H22" s="43">
        <v>2500</v>
      </c>
      <c r="K22" s="35">
        <f t="shared" si="0"/>
        <v>0</v>
      </c>
      <c r="L22" s="44">
        <f t="shared" si="1"/>
        <v>0</v>
      </c>
      <c r="N22" s="66">
        <f t="shared" si="2"/>
        <v>0</v>
      </c>
    </row>
    <row r="23" spans="1:14" x14ac:dyDescent="0.2">
      <c r="A23" s="10">
        <v>204</v>
      </c>
      <c r="B23" s="1" t="s">
        <v>34</v>
      </c>
      <c r="C23" s="33"/>
      <c r="D23" s="25" t="s">
        <v>25</v>
      </c>
      <c r="E23" s="41">
        <v>215000</v>
      </c>
      <c r="F23" s="42"/>
      <c r="G23" s="25" t="s">
        <v>25</v>
      </c>
      <c r="H23" s="43">
        <v>53750</v>
      </c>
      <c r="K23" s="35">
        <f t="shared" si="0"/>
        <v>0</v>
      </c>
      <c r="L23" s="44">
        <f t="shared" si="1"/>
        <v>0</v>
      </c>
      <c r="N23" s="66">
        <f t="shared" si="2"/>
        <v>0</v>
      </c>
    </row>
    <row r="24" spans="1:14" x14ac:dyDescent="0.2">
      <c r="A24" s="10" t="s">
        <v>37</v>
      </c>
      <c r="B24" s="1" t="s">
        <v>35</v>
      </c>
      <c r="C24" s="33"/>
      <c r="D24" s="25" t="s">
        <v>25</v>
      </c>
      <c r="E24" s="41">
        <v>215000</v>
      </c>
      <c r="F24" s="42"/>
      <c r="G24" s="25" t="s">
        <v>25</v>
      </c>
      <c r="H24" s="43">
        <v>53750</v>
      </c>
      <c r="K24" s="35">
        <f t="shared" si="0"/>
        <v>0</v>
      </c>
      <c r="L24" s="44">
        <f t="shared" si="1"/>
        <v>0</v>
      </c>
      <c r="N24" s="66">
        <f t="shared" si="2"/>
        <v>0</v>
      </c>
    </row>
    <row r="25" spans="1:14" x14ac:dyDescent="0.2">
      <c r="A25" s="10" t="s">
        <v>39</v>
      </c>
      <c r="B25" s="1" t="s">
        <v>36</v>
      </c>
      <c r="C25" s="33"/>
      <c r="D25" s="25" t="s">
        <v>25</v>
      </c>
      <c r="E25" s="41">
        <v>100</v>
      </c>
      <c r="F25" s="42"/>
      <c r="G25" s="25" t="s">
        <v>25</v>
      </c>
      <c r="H25" s="43">
        <v>25</v>
      </c>
      <c r="K25" s="35">
        <f t="shared" si="0"/>
        <v>0</v>
      </c>
      <c r="L25" s="44">
        <f t="shared" si="1"/>
        <v>0</v>
      </c>
      <c r="N25" s="66">
        <f t="shared" si="2"/>
        <v>0</v>
      </c>
    </row>
    <row r="26" spans="1:14" ht="25.5" x14ac:dyDescent="0.2">
      <c r="A26" s="10">
        <v>206</v>
      </c>
      <c r="B26" s="1" t="s">
        <v>38</v>
      </c>
      <c r="C26" s="33"/>
      <c r="D26" s="15" t="s">
        <v>135</v>
      </c>
      <c r="E26" s="41">
        <v>500</v>
      </c>
      <c r="F26" s="42"/>
      <c r="G26" s="15" t="s">
        <v>135</v>
      </c>
      <c r="H26" s="43">
        <v>125</v>
      </c>
      <c r="K26" s="35">
        <f t="shared" si="0"/>
        <v>0</v>
      </c>
      <c r="L26" s="44">
        <f t="shared" si="1"/>
        <v>0</v>
      </c>
      <c r="N26" s="66">
        <f t="shared" si="2"/>
        <v>0</v>
      </c>
    </row>
    <row r="27" spans="1:14" x14ac:dyDescent="0.2">
      <c r="A27" s="46" t="s">
        <v>128</v>
      </c>
      <c r="B27" s="1" t="s">
        <v>40</v>
      </c>
      <c r="C27" s="33"/>
      <c r="D27" s="3" t="s">
        <v>27</v>
      </c>
      <c r="E27" s="41">
        <v>10000</v>
      </c>
      <c r="F27" s="42"/>
      <c r="G27" s="3" t="s">
        <v>27</v>
      </c>
      <c r="H27" s="43">
        <v>2500</v>
      </c>
      <c r="K27" s="35">
        <f t="shared" si="0"/>
        <v>0</v>
      </c>
      <c r="L27" s="44">
        <f t="shared" si="1"/>
        <v>0</v>
      </c>
      <c r="N27" s="66">
        <f t="shared" si="2"/>
        <v>0</v>
      </c>
    </row>
    <row r="28" spans="1:14" x14ac:dyDescent="0.2">
      <c r="A28" s="46" t="s">
        <v>129</v>
      </c>
      <c r="B28" s="1" t="s">
        <v>41</v>
      </c>
      <c r="C28" s="33"/>
      <c r="D28" s="3" t="s">
        <v>27</v>
      </c>
      <c r="E28" s="41">
        <v>35000</v>
      </c>
      <c r="F28" s="42"/>
      <c r="G28" s="3" t="s">
        <v>27</v>
      </c>
      <c r="H28" s="43">
        <v>8750</v>
      </c>
      <c r="K28" s="35">
        <f t="shared" si="0"/>
        <v>0</v>
      </c>
      <c r="L28" s="44">
        <f t="shared" si="1"/>
        <v>0</v>
      </c>
      <c r="N28" s="66">
        <f t="shared" si="2"/>
        <v>0</v>
      </c>
    </row>
    <row r="29" spans="1:14" ht="25.5" x14ac:dyDescent="0.2">
      <c r="A29" s="46" t="s">
        <v>130</v>
      </c>
      <c r="B29" s="1" t="s">
        <v>42</v>
      </c>
      <c r="C29" s="33"/>
      <c r="D29" s="3" t="s">
        <v>27</v>
      </c>
      <c r="E29" s="41">
        <v>35000</v>
      </c>
      <c r="F29" s="42"/>
      <c r="G29" s="3" t="s">
        <v>27</v>
      </c>
      <c r="H29" s="43">
        <v>8750</v>
      </c>
      <c r="K29" s="35">
        <f t="shared" si="0"/>
        <v>0</v>
      </c>
      <c r="L29" s="44">
        <f t="shared" si="1"/>
        <v>0</v>
      </c>
      <c r="N29" s="66">
        <f t="shared" si="2"/>
        <v>0</v>
      </c>
    </row>
    <row r="30" spans="1:14" x14ac:dyDescent="0.2">
      <c r="A30" s="38" t="s">
        <v>131</v>
      </c>
      <c r="B30" s="14" t="s">
        <v>132</v>
      </c>
      <c r="C30" s="33"/>
      <c r="D30" s="3" t="s">
        <v>27</v>
      </c>
      <c r="E30" s="41">
        <v>4000</v>
      </c>
      <c r="F30" s="42"/>
      <c r="G30" s="3" t="s">
        <v>27</v>
      </c>
      <c r="H30" s="43">
        <v>1000</v>
      </c>
      <c r="K30" s="35">
        <f t="shared" si="0"/>
        <v>0</v>
      </c>
      <c r="L30" s="44"/>
      <c r="N30" s="66">
        <f t="shared" si="2"/>
        <v>0</v>
      </c>
    </row>
    <row r="31" spans="1:14" ht="25.5" x14ac:dyDescent="0.2">
      <c r="A31" s="47" t="s">
        <v>109</v>
      </c>
      <c r="B31" s="1" t="s">
        <v>43</v>
      </c>
      <c r="C31" s="33"/>
      <c r="D31" s="3" t="s">
        <v>27</v>
      </c>
      <c r="E31" s="41">
        <v>100</v>
      </c>
      <c r="F31" s="42"/>
      <c r="G31" s="3" t="s">
        <v>27</v>
      </c>
      <c r="H31" s="43">
        <v>25</v>
      </c>
      <c r="K31" s="35">
        <f t="shared" si="0"/>
        <v>0</v>
      </c>
      <c r="L31" s="44">
        <f t="shared" si="1"/>
        <v>0</v>
      </c>
      <c r="N31" s="66">
        <f t="shared" si="2"/>
        <v>0</v>
      </c>
    </row>
    <row r="32" spans="1:14" ht="25.5" x14ac:dyDescent="0.2">
      <c r="A32" s="47" t="s">
        <v>110</v>
      </c>
      <c r="B32" s="1" t="s">
        <v>44</v>
      </c>
      <c r="C32" s="33"/>
      <c r="D32" s="3" t="s">
        <v>27</v>
      </c>
      <c r="E32" s="41">
        <v>100</v>
      </c>
      <c r="F32" s="42"/>
      <c r="G32" s="3" t="s">
        <v>27</v>
      </c>
      <c r="H32" s="43">
        <v>25</v>
      </c>
      <c r="K32" s="35">
        <f t="shared" si="0"/>
        <v>0</v>
      </c>
      <c r="L32" s="44">
        <f t="shared" si="1"/>
        <v>0</v>
      </c>
      <c r="N32" s="66">
        <f t="shared" si="2"/>
        <v>0</v>
      </c>
    </row>
    <row r="33" spans="1:14" ht="25.5" x14ac:dyDescent="0.2">
      <c r="A33" s="47" t="s">
        <v>111</v>
      </c>
      <c r="B33" s="1" t="s">
        <v>45</v>
      </c>
      <c r="C33" s="33"/>
      <c r="D33" s="3" t="s">
        <v>27</v>
      </c>
      <c r="E33" s="41">
        <v>100</v>
      </c>
      <c r="F33" s="42"/>
      <c r="G33" s="3" t="s">
        <v>27</v>
      </c>
      <c r="H33" s="43">
        <v>25</v>
      </c>
      <c r="K33" s="35">
        <f t="shared" si="0"/>
        <v>0</v>
      </c>
      <c r="L33" s="44">
        <f t="shared" si="1"/>
        <v>0</v>
      </c>
      <c r="N33" s="66">
        <f t="shared" si="2"/>
        <v>0</v>
      </c>
    </row>
    <row r="34" spans="1:14" ht="25.5" x14ac:dyDescent="0.2">
      <c r="A34" s="47" t="s">
        <v>112</v>
      </c>
      <c r="B34" s="1" t="s">
        <v>46</v>
      </c>
      <c r="C34" s="42"/>
      <c r="D34" s="3" t="s">
        <v>27</v>
      </c>
      <c r="E34" s="41">
        <v>100</v>
      </c>
      <c r="F34" s="42"/>
      <c r="G34" s="3" t="s">
        <v>27</v>
      </c>
      <c r="H34" s="43">
        <v>25</v>
      </c>
      <c r="K34" s="35">
        <f t="shared" si="0"/>
        <v>0</v>
      </c>
      <c r="L34" s="44">
        <f t="shared" si="1"/>
        <v>0</v>
      </c>
      <c r="N34" s="66">
        <f t="shared" si="2"/>
        <v>0</v>
      </c>
    </row>
    <row r="35" spans="1:14" ht="25.5" x14ac:dyDescent="0.2">
      <c r="A35" s="47" t="s">
        <v>113</v>
      </c>
      <c r="B35" s="1" t="s">
        <v>47</v>
      </c>
      <c r="C35" s="33"/>
      <c r="D35" s="3" t="s">
        <v>27</v>
      </c>
      <c r="E35" s="41">
        <v>100</v>
      </c>
      <c r="F35" s="42"/>
      <c r="G35" s="3" t="s">
        <v>27</v>
      </c>
      <c r="H35" s="43">
        <v>25</v>
      </c>
      <c r="K35" s="35">
        <f t="shared" si="0"/>
        <v>0</v>
      </c>
      <c r="L35" s="44">
        <f t="shared" si="1"/>
        <v>0</v>
      </c>
      <c r="N35" s="66">
        <f t="shared" si="2"/>
        <v>0</v>
      </c>
    </row>
    <row r="36" spans="1:14" ht="25.5" x14ac:dyDescent="0.2">
      <c r="A36" s="38" t="s">
        <v>114</v>
      </c>
      <c r="B36" s="15" t="s">
        <v>122</v>
      </c>
      <c r="C36" s="33"/>
      <c r="D36" s="3" t="s">
        <v>27</v>
      </c>
      <c r="E36" s="41">
        <v>1000</v>
      </c>
      <c r="F36" s="42"/>
      <c r="G36" s="3" t="s">
        <v>27</v>
      </c>
      <c r="H36" s="43">
        <v>250</v>
      </c>
      <c r="K36" s="35">
        <f t="shared" si="0"/>
        <v>0</v>
      </c>
      <c r="L36" s="44">
        <f t="shared" si="1"/>
        <v>0</v>
      </c>
      <c r="N36" s="66">
        <f t="shared" si="2"/>
        <v>0</v>
      </c>
    </row>
    <row r="37" spans="1:14" ht="25.5" x14ac:dyDescent="0.2">
      <c r="A37" s="38" t="s">
        <v>115</v>
      </c>
      <c r="B37" s="15" t="s">
        <v>168</v>
      </c>
      <c r="C37" s="33"/>
      <c r="D37" s="3" t="s">
        <v>27</v>
      </c>
      <c r="E37" s="41">
        <v>1000</v>
      </c>
      <c r="F37" s="42"/>
      <c r="G37" s="3" t="s">
        <v>27</v>
      </c>
      <c r="H37" s="43">
        <v>250</v>
      </c>
      <c r="K37" s="35">
        <f t="shared" si="0"/>
        <v>0</v>
      </c>
      <c r="L37" s="44">
        <f t="shared" si="1"/>
        <v>0</v>
      </c>
      <c r="N37" s="66">
        <f t="shared" si="2"/>
        <v>0</v>
      </c>
    </row>
    <row r="38" spans="1:14" ht="25.5" x14ac:dyDescent="0.2">
      <c r="A38" s="38" t="s">
        <v>116</v>
      </c>
      <c r="B38" s="15" t="s">
        <v>126</v>
      </c>
      <c r="C38" s="33"/>
      <c r="D38" s="15" t="s">
        <v>25</v>
      </c>
      <c r="E38" s="41">
        <v>10000</v>
      </c>
      <c r="F38" s="42"/>
      <c r="G38" s="15" t="s">
        <v>25</v>
      </c>
      <c r="H38" s="43">
        <v>2500</v>
      </c>
      <c r="K38" s="35">
        <f t="shared" si="0"/>
        <v>0</v>
      </c>
      <c r="L38" s="44">
        <f t="shared" si="1"/>
        <v>0</v>
      </c>
      <c r="N38" s="66">
        <f t="shared" si="2"/>
        <v>0</v>
      </c>
    </row>
    <row r="39" spans="1:14" ht="25.5" x14ac:dyDescent="0.2">
      <c r="A39" s="38" t="s">
        <v>133</v>
      </c>
      <c r="B39" s="14" t="s">
        <v>134</v>
      </c>
      <c r="C39" s="33"/>
      <c r="D39" s="3" t="s">
        <v>135</v>
      </c>
      <c r="E39" s="41">
        <v>2</v>
      </c>
      <c r="F39" s="42"/>
      <c r="G39" s="3" t="s">
        <v>135</v>
      </c>
      <c r="H39" s="43">
        <v>1</v>
      </c>
      <c r="K39" s="35">
        <f t="shared" si="0"/>
        <v>0</v>
      </c>
      <c r="L39" s="48">
        <f t="shared" si="1"/>
        <v>0</v>
      </c>
      <c r="N39" s="66">
        <f t="shared" si="2"/>
        <v>0</v>
      </c>
    </row>
    <row r="40" spans="1:14" x14ac:dyDescent="0.2">
      <c r="A40" s="38" t="s">
        <v>136</v>
      </c>
      <c r="B40" s="14" t="s">
        <v>138</v>
      </c>
      <c r="C40" s="33"/>
      <c r="D40" s="15" t="s">
        <v>27</v>
      </c>
      <c r="E40" s="41">
        <v>2000</v>
      </c>
      <c r="F40" s="42"/>
      <c r="G40" s="15" t="s">
        <v>27</v>
      </c>
      <c r="H40" s="43">
        <v>500</v>
      </c>
      <c r="K40" s="39">
        <f t="shared" si="0"/>
        <v>0</v>
      </c>
      <c r="L40" s="48">
        <f t="shared" si="1"/>
        <v>0</v>
      </c>
      <c r="N40" s="66">
        <f t="shared" si="2"/>
        <v>0</v>
      </c>
    </row>
    <row r="41" spans="1:14" ht="25.5" x14ac:dyDescent="0.2">
      <c r="A41" s="38" t="s">
        <v>137</v>
      </c>
      <c r="B41" s="14" t="s">
        <v>141</v>
      </c>
      <c r="C41" s="33"/>
      <c r="D41" s="15" t="s">
        <v>181</v>
      </c>
      <c r="E41" s="41">
        <v>6</v>
      </c>
      <c r="F41" s="42"/>
      <c r="G41" s="15" t="s">
        <v>181</v>
      </c>
      <c r="H41" s="43">
        <v>2</v>
      </c>
      <c r="K41" s="39">
        <f t="shared" si="0"/>
        <v>0</v>
      </c>
      <c r="L41" s="48">
        <f t="shared" si="1"/>
        <v>0</v>
      </c>
      <c r="N41" s="66">
        <f t="shared" si="2"/>
        <v>0</v>
      </c>
    </row>
    <row r="42" spans="1:14" x14ac:dyDescent="0.2">
      <c r="A42" s="30" t="s">
        <v>172</v>
      </c>
      <c r="B42" s="111" t="s">
        <v>48</v>
      </c>
      <c r="C42" s="111"/>
      <c r="D42" s="111"/>
      <c r="E42" s="111"/>
      <c r="F42" s="111"/>
      <c r="G42" s="111"/>
      <c r="H42" s="111"/>
      <c r="K42" s="31"/>
      <c r="L42" s="32"/>
      <c r="M42" s="32"/>
      <c r="N42" s="65"/>
    </row>
    <row r="43" spans="1:14" ht="25.5" x14ac:dyDescent="0.2">
      <c r="A43" s="10">
        <v>301</v>
      </c>
      <c r="B43" s="3" t="s">
        <v>175</v>
      </c>
      <c r="C43" s="99" t="s">
        <v>185</v>
      </c>
      <c r="D43" s="104" t="s">
        <v>54</v>
      </c>
      <c r="E43" s="28">
        <v>1</v>
      </c>
      <c r="F43" s="96" t="s">
        <v>22</v>
      </c>
      <c r="G43" s="97"/>
      <c r="H43" s="28"/>
      <c r="K43" s="49" t="e">
        <f t="shared" ref="K43:K54" si="3">C43*E43</f>
        <v>#VALUE!</v>
      </c>
      <c r="L43" s="49"/>
      <c r="N43" s="67">
        <v>0</v>
      </c>
    </row>
    <row r="44" spans="1:14" x14ac:dyDescent="0.2">
      <c r="A44" s="40" t="s">
        <v>159</v>
      </c>
      <c r="B44" s="1" t="s">
        <v>49</v>
      </c>
      <c r="C44" s="33"/>
      <c r="D44" s="3" t="s">
        <v>50</v>
      </c>
      <c r="E44" s="34">
        <v>10</v>
      </c>
      <c r="F44" s="42"/>
      <c r="G44" s="3" t="s">
        <v>50</v>
      </c>
      <c r="H44" s="43">
        <v>2</v>
      </c>
      <c r="K44" s="35">
        <f t="shared" si="3"/>
        <v>0</v>
      </c>
      <c r="L44" s="44">
        <f t="shared" ref="L44:L54" si="4">F44*H44</f>
        <v>0</v>
      </c>
      <c r="N44" s="66">
        <f t="shared" ref="N44:N54" si="5">K44+L44</f>
        <v>0</v>
      </c>
    </row>
    <row r="45" spans="1:14" x14ac:dyDescent="0.2">
      <c r="A45" s="40" t="s">
        <v>160</v>
      </c>
      <c r="B45" s="3" t="s">
        <v>51</v>
      </c>
      <c r="C45" s="33"/>
      <c r="D45" s="3" t="s">
        <v>50</v>
      </c>
      <c r="E45" s="34">
        <v>10</v>
      </c>
      <c r="F45" s="42"/>
      <c r="G45" s="3" t="s">
        <v>50</v>
      </c>
      <c r="H45" s="43">
        <v>2</v>
      </c>
      <c r="K45" s="35">
        <f t="shared" si="3"/>
        <v>0</v>
      </c>
      <c r="L45" s="44">
        <f t="shared" si="4"/>
        <v>0</v>
      </c>
      <c r="N45" s="66">
        <f t="shared" si="5"/>
        <v>0</v>
      </c>
    </row>
    <row r="46" spans="1:14" x14ac:dyDescent="0.2">
      <c r="A46" s="40" t="s">
        <v>161</v>
      </c>
      <c r="B46" s="1" t="s">
        <v>52</v>
      </c>
      <c r="C46" s="33"/>
      <c r="D46" s="3" t="s">
        <v>50</v>
      </c>
      <c r="E46" s="34">
        <v>10</v>
      </c>
      <c r="F46" s="42"/>
      <c r="G46" s="3" t="s">
        <v>50</v>
      </c>
      <c r="H46" s="43">
        <v>2</v>
      </c>
      <c r="K46" s="35">
        <f t="shared" si="3"/>
        <v>0</v>
      </c>
      <c r="L46" s="44">
        <f t="shared" si="4"/>
        <v>0</v>
      </c>
      <c r="N46" s="66">
        <f t="shared" si="5"/>
        <v>0</v>
      </c>
    </row>
    <row r="47" spans="1:14" x14ac:dyDescent="0.2">
      <c r="A47" s="40" t="s">
        <v>162</v>
      </c>
      <c r="B47" s="1" t="s">
        <v>53</v>
      </c>
      <c r="C47" s="33"/>
      <c r="D47" s="3" t="s">
        <v>54</v>
      </c>
      <c r="E47" s="34">
        <v>10</v>
      </c>
      <c r="F47" s="42"/>
      <c r="G47" s="3" t="s">
        <v>54</v>
      </c>
      <c r="H47" s="43">
        <v>2</v>
      </c>
      <c r="K47" s="35">
        <f t="shared" si="3"/>
        <v>0</v>
      </c>
      <c r="L47" s="44">
        <f t="shared" si="4"/>
        <v>0</v>
      </c>
      <c r="N47" s="66">
        <f t="shared" si="5"/>
        <v>0</v>
      </c>
    </row>
    <row r="48" spans="1:14" x14ac:dyDescent="0.2">
      <c r="A48" s="40" t="s">
        <v>163</v>
      </c>
      <c r="B48" s="1" t="s">
        <v>55</v>
      </c>
      <c r="C48" s="33"/>
      <c r="D48" s="3" t="s">
        <v>27</v>
      </c>
      <c r="E48" s="34">
        <v>100</v>
      </c>
      <c r="F48" s="42"/>
      <c r="G48" s="3" t="s">
        <v>27</v>
      </c>
      <c r="H48" s="43">
        <v>25</v>
      </c>
      <c r="K48" s="35">
        <f t="shared" si="3"/>
        <v>0</v>
      </c>
      <c r="L48" s="44">
        <f t="shared" si="4"/>
        <v>0</v>
      </c>
      <c r="N48" s="66">
        <f t="shared" si="5"/>
        <v>0</v>
      </c>
    </row>
    <row r="49" spans="1:14" x14ac:dyDescent="0.2">
      <c r="A49" s="40" t="s">
        <v>164</v>
      </c>
      <c r="B49" s="1" t="s">
        <v>56</v>
      </c>
      <c r="C49" s="33"/>
      <c r="D49" s="3" t="s">
        <v>27</v>
      </c>
      <c r="E49" s="34">
        <v>100</v>
      </c>
      <c r="F49" s="42"/>
      <c r="G49" s="3" t="s">
        <v>27</v>
      </c>
      <c r="H49" s="43">
        <v>25</v>
      </c>
      <c r="K49" s="35">
        <f t="shared" si="3"/>
        <v>0</v>
      </c>
      <c r="L49" s="44">
        <f t="shared" si="4"/>
        <v>0</v>
      </c>
      <c r="N49" s="66">
        <f t="shared" si="5"/>
        <v>0</v>
      </c>
    </row>
    <row r="50" spans="1:14" ht="38.25" x14ac:dyDescent="0.2">
      <c r="A50" s="50" t="s">
        <v>117</v>
      </c>
      <c r="B50" s="18" t="s">
        <v>57</v>
      </c>
      <c r="C50" s="33"/>
      <c r="D50" s="3" t="s">
        <v>58</v>
      </c>
      <c r="E50" s="34">
        <v>1</v>
      </c>
      <c r="F50" s="42"/>
      <c r="G50" s="3" t="s">
        <v>58</v>
      </c>
      <c r="H50" s="43">
        <v>2</v>
      </c>
      <c r="K50" s="35">
        <f t="shared" si="3"/>
        <v>0</v>
      </c>
      <c r="L50" s="44">
        <f t="shared" si="4"/>
        <v>0</v>
      </c>
      <c r="N50" s="66">
        <f t="shared" si="5"/>
        <v>0</v>
      </c>
    </row>
    <row r="51" spans="1:14" x14ac:dyDescent="0.2">
      <c r="A51" s="40" t="s">
        <v>60</v>
      </c>
      <c r="B51" s="3" t="s">
        <v>123</v>
      </c>
      <c r="C51" s="33"/>
      <c r="D51" s="3" t="s">
        <v>25</v>
      </c>
      <c r="E51" s="34">
        <v>25000</v>
      </c>
      <c r="F51" s="42"/>
      <c r="G51" s="3" t="s">
        <v>25</v>
      </c>
      <c r="H51" s="43">
        <v>6250</v>
      </c>
      <c r="K51" s="35">
        <f t="shared" si="3"/>
        <v>0</v>
      </c>
      <c r="L51" s="44">
        <f t="shared" si="4"/>
        <v>0</v>
      </c>
      <c r="N51" s="66">
        <f t="shared" si="5"/>
        <v>0</v>
      </c>
    </row>
    <row r="52" spans="1:14" x14ac:dyDescent="0.2">
      <c r="A52" s="40" t="s">
        <v>118</v>
      </c>
      <c r="B52" s="1" t="s">
        <v>59</v>
      </c>
      <c r="C52" s="33"/>
      <c r="D52" s="3" t="s">
        <v>54</v>
      </c>
      <c r="E52" s="34">
        <v>5</v>
      </c>
      <c r="F52" s="42"/>
      <c r="G52" s="3" t="s">
        <v>54</v>
      </c>
      <c r="H52" s="43">
        <v>2</v>
      </c>
      <c r="K52" s="35">
        <f t="shared" si="3"/>
        <v>0</v>
      </c>
      <c r="L52" s="44">
        <f t="shared" si="4"/>
        <v>0</v>
      </c>
      <c r="N52" s="66">
        <f t="shared" si="5"/>
        <v>0</v>
      </c>
    </row>
    <row r="53" spans="1:14" x14ac:dyDescent="0.2">
      <c r="A53" s="40">
        <v>304</v>
      </c>
      <c r="B53" s="1" t="s">
        <v>61</v>
      </c>
      <c r="C53" s="33"/>
      <c r="D53" s="3" t="s">
        <v>27</v>
      </c>
      <c r="E53" s="34">
        <v>1000</v>
      </c>
      <c r="F53" s="42"/>
      <c r="G53" s="3" t="s">
        <v>27</v>
      </c>
      <c r="H53" s="43">
        <v>250</v>
      </c>
      <c r="K53" s="35">
        <f t="shared" si="3"/>
        <v>0</v>
      </c>
      <c r="L53" s="44">
        <f t="shared" si="4"/>
        <v>0</v>
      </c>
      <c r="N53" s="66">
        <f t="shared" si="5"/>
        <v>0</v>
      </c>
    </row>
    <row r="54" spans="1:14" x14ac:dyDescent="0.2">
      <c r="A54" s="40" t="s">
        <v>63</v>
      </c>
      <c r="B54" s="1" t="s">
        <v>62</v>
      </c>
      <c r="C54" s="33"/>
      <c r="D54" s="3" t="s">
        <v>27</v>
      </c>
      <c r="E54" s="34">
        <v>1000</v>
      </c>
      <c r="F54" s="42"/>
      <c r="G54" s="3" t="s">
        <v>27</v>
      </c>
      <c r="H54" s="43">
        <v>250</v>
      </c>
      <c r="K54" s="35">
        <f t="shared" si="3"/>
        <v>0</v>
      </c>
      <c r="L54" s="44">
        <f t="shared" si="4"/>
        <v>0</v>
      </c>
      <c r="N54" s="66">
        <f t="shared" si="5"/>
        <v>0</v>
      </c>
    </row>
    <row r="55" spans="1:14" ht="38.25" x14ac:dyDescent="0.2">
      <c r="A55" s="50">
        <v>306</v>
      </c>
      <c r="B55" s="3" t="s">
        <v>165</v>
      </c>
      <c r="C55" s="99" t="s">
        <v>183</v>
      </c>
      <c r="D55" s="104" t="s">
        <v>54</v>
      </c>
      <c r="E55" s="28"/>
      <c r="F55" s="117" t="s">
        <v>22</v>
      </c>
      <c r="G55" s="118"/>
      <c r="H55" s="28"/>
      <c r="K55" s="28"/>
      <c r="L55" s="28"/>
      <c r="N55" s="67">
        <v>0</v>
      </c>
    </row>
    <row r="56" spans="1:14" ht="38.25" x14ac:dyDescent="0.2">
      <c r="A56" s="50">
        <v>307</v>
      </c>
      <c r="B56" s="3" t="s">
        <v>166</v>
      </c>
      <c r="C56" s="99" t="s">
        <v>184</v>
      </c>
      <c r="D56" s="104" t="s">
        <v>54</v>
      </c>
      <c r="E56" s="28"/>
      <c r="F56" s="117" t="s">
        <v>22</v>
      </c>
      <c r="G56" s="118"/>
      <c r="H56" s="28"/>
      <c r="K56" s="28"/>
      <c r="L56" s="28"/>
      <c r="N56" s="67">
        <v>0</v>
      </c>
    </row>
    <row r="57" spans="1:14" x14ac:dyDescent="0.2">
      <c r="A57" s="31" t="s">
        <v>173</v>
      </c>
      <c r="B57" s="100" t="s">
        <v>64</v>
      </c>
      <c r="C57" s="101"/>
      <c r="D57" s="101"/>
      <c r="E57" s="101"/>
      <c r="F57" s="101"/>
      <c r="G57" s="101"/>
      <c r="H57" s="102"/>
      <c r="K57" s="31"/>
      <c r="L57" s="32"/>
      <c r="M57" s="32"/>
      <c r="N57" s="65"/>
    </row>
    <row r="58" spans="1:14" ht="25.5" x14ac:dyDescent="0.2">
      <c r="A58" s="51" t="s">
        <v>65</v>
      </c>
      <c r="B58" s="1" t="s">
        <v>66</v>
      </c>
      <c r="C58" s="33"/>
      <c r="D58" s="3" t="s">
        <v>54</v>
      </c>
      <c r="E58" s="34">
        <v>2</v>
      </c>
      <c r="F58" s="42"/>
      <c r="G58" s="3" t="s">
        <v>54</v>
      </c>
      <c r="H58" s="43">
        <v>1</v>
      </c>
      <c r="K58" s="52">
        <f t="shared" ref="K58:K67" si="6">C58*E58</f>
        <v>0</v>
      </c>
      <c r="L58" s="48">
        <f>F58*H58</f>
        <v>0</v>
      </c>
      <c r="N58" s="68">
        <f t="shared" ref="N58:N64" si="7">K58+L58</f>
        <v>0</v>
      </c>
    </row>
    <row r="59" spans="1:14" ht="38.25" x14ac:dyDescent="0.2">
      <c r="A59" s="51" t="s">
        <v>67</v>
      </c>
      <c r="B59" s="2" t="s">
        <v>68</v>
      </c>
      <c r="C59" s="33"/>
      <c r="D59" s="3" t="s">
        <v>54</v>
      </c>
      <c r="E59" s="34">
        <v>2</v>
      </c>
      <c r="F59" s="42"/>
      <c r="G59" s="3" t="s">
        <v>54</v>
      </c>
      <c r="H59" s="43">
        <v>1</v>
      </c>
      <c r="K59" s="52">
        <f t="shared" si="6"/>
        <v>0</v>
      </c>
      <c r="L59" s="48">
        <f>F59*H59</f>
        <v>0</v>
      </c>
      <c r="N59" s="68">
        <f t="shared" si="7"/>
        <v>0</v>
      </c>
    </row>
    <row r="60" spans="1:14" ht="25.5" x14ac:dyDescent="0.2">
      <c r="A60" s="51" t="s">
        <v>69</v>
      </c>
      <c r="B60" s="1" t="s">
        <v>70</v>
      </c>
      <c r="C60" s="33"/>
      <c r="D60" s="3" t="s">
        <v>54</v>
      </c>
      <c r="E60" s="34">
        <v>4</v>
      </c>
      <c r="F60" s="42"/>
      <c r="G60" s="3" t="s">
        <v>54</v>
      </c>
      <c r="H60" s="43">
        <v>1</v>
      </c>
      <c r="K60" s="52">
        <f t="shared" si="6"/>
        <v>0</v>
      </c>
      <c r="L60" s="48">
        <f>F60*H60</f>
        <v>0</v>
      </c>
      <c r="N60" s="68">
        <f t="shared" si="7"/>
        <v>0</v>
      </c>
    </row>
    <row r="61" spans="1:14" ht="25.5" x14ac:dyDescent="0.2">
      <c r="A61" s="51" t="s">
        <v>71</v>
      </c>
      <c r="B61" s="2" t="s">
        <v>72</v>
      </c>
      <c r="C61" s="33"/>
      <c r="D61" s="3" t="s">
        <v>54</v>
      </c>
      <c r="E61" s="34">
        <v>2</v>
      </c>
      <c r="F61" s="42"/>
      <c r="G61" s="3" t="s">
        <v>54</v>
      </c>
      <c r="H61" s="43">
        <v>1</v>
      </c>
      <c r="K61" s="52">
        <f t="shared" si="6"/>
        <v>0</v>
      </c>
      <c r="L61" s="48">
        <f>F61*H61</f>
        <v>0</v>
      </c>
      <c r="N61" s="68">
        <f t="shared" si="7"/>
        <v>0</v>
      </c>
    </row>
    <row r="62" spans="1:14" x14ac:dyDescent="0.2">
      <c r="A62" s="51" t="s">
        <v>73</v>
      </c>
      <c r="B62" s="19" t="s">
        <v>74</v>
      </c>
      <c r="C62" s="33"/>
      <c r="D62" s="3" t="s">
        <v>75</v>
      </c>
      <c r="E62" s="34">
        <v>2</v>
      </c>
      <c r="F62" s="42"/>
      <c r="G62" s="3" t="s">
        <v>75</v>
      </c>
      <c r="H62" s="43">
        <v>1</v>
      </c>
      <c r="K62" s="52">
        <f t="shared" si="6"/>
        <v>0</v>
      </c>
      <c r="L62" s="48">
        <f>F62*H62</f>
        <v>0</v>
      </c>
      <c r="N62" s="68">
        <f t="shared" si="7"/>
        <v>0</v>
      </c>
    </row>
    <row r="63" spans="1:14" s="58" customFormat="1" ht="51" x14ac:dyDescent="0.2">
      <c r="A63" s="54" t="s">
        <v>150</v>
      </c>
      <c r="B63" s="24" t="s">
        <v>176</v>
      </c>
      <c r="C63" s="55"/>
      <c r="D63" s="46" t="s">
        <v>127</v>
      </c>
      <c r="E63" s="56">
        <v>25000</v>
      </c>
      <c r="F63" s="42"/>
      <c r="G63" s="46" t="s">
        <v>127</v>
      </c>
      <c r="H63" s="43">
        <v>6250</v>
      </c>
      <c r="I63" s="57"/>
      <c r="J63" s="57"/>
      <c r="K63" s="52">
        <f t="shared" si="6"/>
        <v>0</v>
      </c>
      <c r="L63" s="48"/>
      <c r="M63" s="57"/>
      <c r="N63" s="68">
        <f t="shared" si="7"/>
        <v>0</v>
      </c>
    </row>
    <row r="64" spans="1:14" ht="25.5" x14ac:dyDescent="0.2">
      <c r="A64" s="59">
        <v>403</v>
      </c>
      <c r="B64" s="3" t="s">
        <v>76</v>
      </c>
      <c r="C64" s="33"/>
      <c r="D64" s="3" t="s">
        <v>27</v>
      </c>
      <c r="E64" s="34">
        <v>2000</v>
      </c>
      <c r="F64" s="42"/>
      <c r="G64" s="3" t="s">
        <v>27</v>
      </c>
      <c r="H64" s="43">
        <v>500</v>
      </c>
      <c r="K64" s="52">
        <f t="shared" si="6"/>
        <v>0</v>
      </c>
      <c r="L64" s="48">
        <f>F64*H64</f>
        <v>0</v>
      </c>
      <c r="N64" s="68">
        <f t="shared" si="7"/>
        <v>0</v>
      </c>
    </row>
    <row r="65" spans="1:14" ht="25.5" x14ac:dyDescent="0.2">
      <c r="A65" s="59">
        <v>404</v>
      </c>
      <c r="B65" s="3" t="s">
        <v>177</v>
      </c>
      <c r="C65" s="99" t="s">
        <v>182</v>
      </c>
      <c r="D65" s="104" t="s">
        <v>54</v>
      </c>
      <c r="E65" s="28">
        <v>3</v>
      </c>
      <c r="F65" s="98" t="s">
        <v>22</v>
      </c>
      <c r="G65" s="98"/>
      <c r="H65" s="28"/>
      <c r="K65" s="60"/>
      <c r="L65" s="60"/>
      <c r="N65" s="69">
        <v>0</v>
      </c>
    </row>
    <row r="66" spans="1:14" ht="25.5" x14ac:dyDescent="0.2">
      <c r="A66" s="50" t="s">
        <v>178</v>
      </c>
      <c r="B66" s="3" t="s">
        <v>77</v>
      </c>
      <c r="C66" s="33"/>
      <c r="D66" s="3" t="s">
        <v>50</v>
      </c>
      <c r="E66" s="34">
        <v>25</v>
      </c>
      <c r="F66" s="42"/>
      <c r="G66" s="3" t="s">
        <v>50</v>
      </c>
      <c r="H66" s="43">
        <v>7</v>
      </c>
      <c r="K66" s="35">
        <f t="shared" si="6"/>
        <v>0</v>
      </c>
      <c r="L66" s="44">
        <f>F66*H66</f>
        <v>0</v>
      </c>
      <c r="N66" s="66">
        <f>K66+L66</f>
        <v>0</v>
      </c>
    </row>
    <row r="67" spans="1:14" ht="25.5" x14ac:dyDescent="0.2">
      <c r="A67" s="50" t="s">
        <v>179</v>
      </c>
      <c r="B67" s="3" t="s">
        <v>180</v>
      </c>
      <c r="C67" s="33"/>
      <c r="D67" s="3" t="s">
        <v>78</v>
      </c>
      <c r="E67" s="34">
        <v>2</v>
      </c>
      <c r="F67" s="42"/>
      <c r="G67" s="3" t="s">
        <v>78</v>
      </c>
      <c r="H67" s="43">
        <v>1</v>
      </c>
      <c r="K67" s="35">
        <f t="shared" si="6"/>
        <v>0</v>
      </c>
      <c r="L67" s="44">
        <f>F67*H67</f>
        <v>0</v>
      </c>
      <c r="N67" s="66">
        <f>K67+L67</f>
        <v>0</v>
      </c>
    </row>
    <row r="68" spans="1:14" ht="25.5" x14ac:dyDescent="0.2">
      <c r="A68" s="59">
        <v>405</v>
      </c>
      <c r="B68" s="3" t="s">
        <v>169</v>
      </c>
      <c r="C68" s="99" t="s">
        <v>182</v>
      </c>
      <c r="D68" s="104" t="s">
        <v>54</v>
      </c>
      <c r="E68" s="28">
        <v>1</v>
      </c>
      <c r="F68" s="98" t="s">
        <v>22</v>
      </c>
      <c r="G68" s="98"/>
      <c r="H68" s="28"/>
      <c r="K68" s="28">
        <v>0</v>
      </c>
      <c r="L68" s="60"/>
      <c r="N68" s="67">
        <v>0</v>
      </c>
    </row>
    <row r="69" spans="1:14" ht="25.5" x14ac:dyDescent="0.2">
      <c r="A69" s="59">
        <v>406</v>
      </c>
      <c r="B69" s="3" t="s">
        <v>79</v>
      </c>
      <c r="C69" s="103" t="s">
        <v>80</v>
      </c>
      <c r="D69" s="103"/>
      <c r="E69" s="28"/>
      <c r="F69" s="98" t="s">
        <v>22</v>
      </c>
      <c r="G69" s="98"/>
      <c r="H69" s="28"/>
      <c r="K69" s="36"/>
      <c r="L69" s="36"/>
      <c r="N69" s="70">
        <v>0</v>
      </c>
    </row>
    <row r="70" spans="1:14" x14ac:dyDescent="0.2">
      <c r="A70" s="31"/>
      <c r="B70" s="100"/>
      <c r="C70" s="101"/>
      <c r="D70" s="101"/>
      <c r="E70" s="101"/>
      <c r="F70" s="101"/>
      <c r="G70" s="101"/>
      <c r="H70" s="102"/>
      <c r="K70" s="31"/>
      <c r="L70" s="32"/>
      <c r="M70" s="32"/>
      <c r="N70" s="65"/>
    </row>
    <row r="71" spans="1:14" x14ac:dyDescent="0.2">
      <c r="A71" s="46" t="s">
        <v>147</v>
      </c>
      <c r="B71" s="3" t="s">
        <v>81</v>
      </c>
      <c r="C71" s="33"/>
      <c r="D71" s="3" t="s">
        <v>25</v>
      </c>
      <c r="E71" s="34">
        <v>1000</v>
      </c>
      <c r="F71" s="42"/>
      <c r="G71" s="3" t="s">
        <v>25</v>
      </c>
      <c r="H71" s="43">
        <v>250</v>
      </c>
      <c r="K71" s="35">
        <f t="shared" ref="K71:K84" si="8">C71*E71</f>
        <v>0</v>
      </c>
      <c r="L71" s="44">
        <f t="shared" ref="L71:L75" si="9">F71*H71</f>
        <v>0</v>
      </c>
      <c r="N71" s="66">
        <f t="shared" ref="N71:N75" si="10">K71+L71</f>
        <v>0</v>
      </c>
    </row>
    <row r="72" spans="1:14" x14ac:dyDescent="0.2">
      <c r="A72" s="46" t="s">
        <v>148</v>
      </c>
      <c r="B72" s="3" t="s">
        <v>82</v>
      </c>
      <c r="C72" s="33"/>
      <c r="D72" s="3" t="s">
        <v>25</v>
      </c>
      <c r="E72" s="34">
        <v>10000</v>
      </c>
      <c r="F72" s="42"/>
      <c r="G72" s="3" t="s">
        <v>25</v>
      </c>
      <c r="H72" s="43">
        <v>2500</v>
      </c>
      <c r="K72" s="35">
        <f t="shared" si="8"/>
        <v>0</v>
      </c>
      <c r="L72" s="44">
        <f t="shared" si="9"/>
        <v>0</v>
      </c>
      <c r="N72" s="66">
        <f t="shared" si="10"/>
        <v>0</v>
      </c>
    </row>
    <row r="73" spans="1:14" x14ac:dyDescent="0.2">
      <c r="A73" s="46" t="s">
        <v>149</v>
      </c>
      <c r="B73" s="3" t="s">
        <v>83</v>
      </c>
      <c r="C73" s="33"/>
      <c r="D73" s="3" t="s">
        <v>84</v>
      </c>
      <c r="E73" s="34">
        <v>100</v>
      </c>
      <c r="F73" s="42"/>
      <c r="G73" s="3" t="s">
        <v>84</v>
      </c>
      <c r="H73" s="43">
        <v>25</v>
      </c>
      <c r="K73" s="35">
        <f t="shared" si="8"/>
        <v>0</v>
      </c>
      <c r="L73" s="44">
        <f t="shared" si="9"/>
        <v>0</v>
      </c>
      <c r="N73" s="66">
        <f t="shared" si="10"/>
        <v>0</v>
      </c>
    </row>
    <row r="74" spans="1:14" x14ac:dyDescent="0.2">
      <c r="A74" s="46" t="s">
        <v>147</v>
      </c>
      <c r="B74" s="3" t="s">
        <v>85</v>
      </c>
      <c r="C74" s="33"/>
      <c r="D74" s="3" t="s">
        <v>25</v>
      </c>
      <c r="E74" s="34">
        <v>500</v>
      </c>
      <c r="F74" s="42"/>
      <c r="G74" s="3" t="s">
        <v>25</v>
      </c>
      <c r="H74" s="43">
        <v>125</v>
      </c>
      <c r="K74" s="35">
        <f t="shared" si="8"/>
        <v>0</v>
      </c>
      <c r="L74" s="44">
        <f t="shared" si="9"/>
        <v>0</v>
      </c>
      <c r="N74" s="66">
        <f t="shared" si="10"/>
        <v>0</v>
      </c>
    </row>
    <row r="75" spans="1:14" ht="25.5" x14ac:dyDescent="0.2">
      <c r="A75" s="46" t="s">
        <v>148</v>
      </c>
      <c r="B75" s="3" t="s">
        <v>86</v>
      </c>
      <c r="C75" s="33"/>
      <c r="D75" s="3" t="s">
        <v>25</v>
      </c>
      <c r="E75" s="34">
        <v>500</v>
      </c>
      <c r="F75" s="42"/>
      <c r="G75" s="3" t="s">
        <v>25</v>
      </c>
      <c r="H75" s="43">
        <v>125</v>
      </c>
      <c r="K75" s="35">
        <f t="shared" si="8"/>
        <v>0</v>
      </c>
      <c r="L75" s="44">
        <f t="shared" si="9"/>
        <v>0</v>
      </c>
      <c r="N75" s="66">
        <f t="shared" si="10"/>
        <v>0</v>
      </c>
    </row>
    <row r="76" spans="1:14" x14ac:dyDescent="0.2">
      <c r="A76" s="46" t="s">
        <v>149</v>
      </c>
      <c r="B76" s="3" t="s">
        <v>87</v>
      </c>
      <c r="C76" s="33"/>
      <c r="D76" s="3" t="s">
        <v>21</v>
      </c>
      <c r="E76" s="34">
        <v>10</v>
      </c>
      <c r="F76" s="99" t="s">
        <v>22</v>
      </c>
      <c r="G76" s="99"/>
      <c r="H76" s="28"/>
      <c r="K76" s="35">
        <f t="shared" si="8"/>
        <v>0</v>
      </c>
      <c r="L76" s="61"/>
      <c r="N76" s="66">
        <f t="shared" ref="N76:N84" si="11">K76</f>
        <v>0</v>
      </c>
    </row>
    <row r="77" spans="1:14" x14ac:dyDescent="0.2">
      <c r="A77" s="46" t="s">
        <v>151</v>
      </c>
      <c r="B77" s="3" t="s">
        <v>88</v>
      </c>
      <c r="C77" s="33"/>
      <c r="D77" s="3" t="s">
        <v>21</v>
      </c>
      <c r="E77" s="34">
        <v>10</v>
      </c>
      <c r="F77" s="99" t="s">
        <v>22</v>
      </c>
      <c r="G77" s="99"/>
      <c r="H77" s="28"/>
      <c r="K77" s="35">
        <f t="shared" si="8"/>
        <v>0</v>
      </c>
      <c r="L77" s="61"/>
      <c r="N77" s="66">
        <f t="shared" si="11"/>
        <v>0</v>
      </c>
    </row>
    <row r="78" spans="1:14" x14ac:dyDescent="0.2">
      <c r="A78" s="46" t="s">
        <v>152</v>
      </c>
      <c r="B78" s="3" t="s">
        <v>89</v>
      </c>
      <c r="C78" s="33"/>
      <c r="D78" s="3" t="s">
        <v>21</v>
      </c>
      <c r="E78" s="34">
        <v>10</v>
      </c>
      <c r="F78" s="99" t="s">
        <v>22</v>
      </c>
      <c r="G78" s="99"/>
      <c r="H78" s="28"/>
      <c r="K78" s="35">
        <f t="shared" si="8"/>
        <v>0</v>
      </c>
      <c r="L78" s="61"/>
      <c r="N78" s="66">
        <f t="shared" si="11"/>
        <v>0</v>
      </c>
    </row>
    <row r="79" spans="1:14" x14ac:dyDescent="0.2">
      <c r="A79" s="46" t="s">
        <v>153</v>
      </c>
      <c r="B79" s="3" t="s">
        <v>90</v>
      </c>
      <c r="C79" s="33"/>
      <c r="D79" s="3" t="s">
        <v>21</v>
      </c>
      <c r="E79" s="34">
        <v>10</v>
      </c>
      <c r="F79" s="98" t="s">
        <v>22</v>
      </c>
      <c r="G79" s="98"/>
      <c r="H79" s="28"/>
      <c r="K79" s="35">
        <f t="shared" si="8"/>
        <v>0</v>
      </c>
      <c r="L79" s="61"/>
      <c r="N79" s="66">
        <f t="shared" si="11"/>
        <v>0</v>
      </c>
    </row>
    <row r="80" spans="1:14" ht="25.5" x14ac:dyDescent="0.2">
      <c r="A80" s="46" t="s">
        <v>154</v>
      </c>
      <c r="B80" s="3" t="s">
        <v>91</v>
      </c>
      <c r="C80" s="33"/>
      <c r="D80" s="3" t="s">
        <v>21</v>
      </c>
      <c r="E80" s="34">
        <v>10</v>
      </c>
      <c r="F80" s="98" t="s">
        <v>22</v>
      </c>
      <c r="G80" s="98"/>
      <c r="H80" s="28"/>
      <c r="K80" s="35">
        <f t="shared" si="8"/>
        <v>0</v>
      </c>
      <c r="L80" s="61"/>
      <c r="N80" s="66">
        <f t="shared" si="11"/>
        <v>0</v>
      </c>
    </row>
    <row r="81" spans="1:14" ht="25.5" x14ac:dyDescent="0.2">
      <c r="A81" s="46" t="s">
        <v>155</v>
      </c>
      <c r="B81" s="3" t="s">
        <v>92</v>
      </c>
      <c r="C81" s="33"/>
      <c r="D81" s="3" t="s">
        <v>21</v>
      </c>
      <c r="E81" s="34">
        <v>10</v>
      </c>
      <c r="F81" s="98" t="s">
        <v>22</v>
      </c>
      <c r="G81" s="98"/>
      <c r="H81" s="28"/>
      <c r="K81" s="35">
        <f t="shared" si="8"/>
        <v>0</v>
      </c>
      <c r="L81" s="61"/>
      <c r="N81" s="66">
        <f t="shared" si="11"/>
        <v>0</v>
      </c>
    </row>
    <row r="82" spans="1:14" x14ac:dyDescent="0.2">
      <c r="A82" s="46" t="s">
        <v>156</v>
      </c>
      <c r="B82" s="3" t="s">
        <v>93</v>
      </c>
      <c r="C82" s="33"/>
      <c r="D82" s="3" t="s">
        <v>21</v>
      </c>
      <c r="E82" s="34">
        <v>100</v>
      </c>
      <c r="F82" s="113" t="s">
        <v>22</v>
      </c>
      <c r="G82" s="114"/>
      <c r="H82" s="28"/>
      <c r="K82" s="35">
        <f>C82*E82</f>
        <v>0</v>
      </c>
      <c r="L82" s="61"/>
      <c r="N82" s="66">
        <f>K82</f>
        <v>0</v>
      </c>
    </row>
    <row r="83" spans="1:14" x14ac:dyDescent="0.2">
      <c r="A83" s="46" t="s">
        <v>157</v>
      </c>
      <c r="B83" s="3" t="s">
        <v>94</v>
      </c>
      <c r="C83" s="33"/>
      <c r="D83" s="3" t="s">
        <v>21</v>
      </c>
      <c r="E83" s="34">
        <v>100</v>
      </c>
      <c r="F83" s="98" t="s">
        <v>22</v>
      </c>
      <c r="G83" s="98"/>
      <c r="H83" s="28"/>
      <c r="K83" s="52">
        <f>C83*E83</f>
        <v>0</v>
      </c>
      <c r="L83" s="60"/>
      <c r="N83" s="68">
        <f>K83</f>
        <v>0</v>
      </c>
    </row>
    <row r="84" spans="1:14" x14ac:dyDescent="0.2">
      <c r="A84" s="46" t="s">
        <v>158</v>
      </c>
      <c r="B84" s="3" t="s">
        <v>94</v>
      </c>
      <c r="C84" s="33"/>
      <c r="D84" s="3" t="s">
        <v>21</v>
      </c>
      <c r="E84" s="34">
        <v>100</v>
      </c>
      <c r="F84" s="98" t="s">
        <v>22</v>
      </c>
      <c r="G84" s="98"/>
      <c r="H84" s="28"/>
      <c r="K84" s="52">
        <f t="shared" si="8"/>
        <v>0</v>
      </c>
      <c r="L84" s="60"/>
      <c r="N84" s="68">
        <f t="shared" si="11"/>
        <v>0</v>
      </c>
    </row>
    <row r="85" spans="1:14" x14ac:dyDescent="0.2">
      <c r="A85" s="30" t="s">
        <v>174</v>
      </c>
      <c r="B85" s="111" t="s">
        <v>95</v>
      </c>
      <c r="C85" s="111"/>
      <c r="D85" s="111"/>
      <c r="E85" s="111"/>
      <c r="F85" s="111"/>
      <c r="G85" s="111"/>
      <c r="H85" s="111"/>
      <c r="K85" s="31"/>
      <c r="L85" s="32"/>
      <c r="M85" s="32"/>
      <c r="N85" s="65"/>
    </row>
    <row r="86" spans="1:14" x14ac:dyDescent="0.2">
      <c r="A86" s="10">
        <v>600</v>
      </c>
      <c r="B86" s="3" t="s">
        <v>96</v>
      </c>
      <c r="C86" s="33"/>
      <c r="D86" s="3" t="s">
        <v>21</v>
      </c>
      <c r="E86" s="34">
        <v>1</v>
      </c>
      <c r="F86" s="98" t="s">
        <v>22</v>
      </c>
      <c r="G86" s="98"/>
      <c r="H86" s="28"/>
      <c r="K86" s="62">
        <f>C86*E86</f>
        <v>0</v>
      </c>
      <c r="L86" s="49"/>
      <c r="N86" s="71">
        <f>K86</f>
        <v>0</v>
      </c>
    </row>
    <row r="90" spans="1:14" x14ac:dyDescent="0.2">
      <c r="E90" s="108" t="s">
        <v>97</v>
      </c>
      <c r="F90" s="109"/>
      <c r="G90" s="109"/>
      <c r="H90" s="109"/>
      <c r="I90" s="109"/>
      <c r="J90" s="110"/>
      <c r="K90" s="110"/>
      <c r="L90" s="105">
        <f>SUM(N12:N86)</f>
        <v>0</v>
      </c>
      <c r="M90" s="106"/>
      <c r="N90" s="107"/>
    </row>
  </sheetData>
  <mergeCells count="46">
    <mergeCell ref="A1:F1"/>
    <mergeCell ref="A3:G3"/>
    <mergeCell ref="A6:N6"/>
    <mergeCell ref="B7:N7"/>
    <mergeCell ref="C68:D68"/>
    <mergeCell ref="C43:D43"/>
    <mergeCell ref="C55:D55"/>
    <mergeCell ref="C56:D56"/>
    <mergeCell ref="F55:G55"/>
    <mergeCell ref="F56:G56"/>
    <mergeCell ref="B42:H42"/>
    <mergeCell ref="K9:K10"/>
    <mergeCell ref="A5:I5"/>
    <mergeCell ref="B9:B10"/>
    <mergeCell ref="C9:C10"/>
    <mergeCell ref="L9:L10"/>
    <mergeCell ref="N9:N10"/>
    <mergeCell ref="B11:H11"/>
    <mergeCell ref="F12:G12"/>
    <mergeCell ref="B15:H15"/>
    <mergeCell ref="E9:E10"/>
    <mergeCell ref="F9:F10"/>
    <mergeCell ref="H9:H10"/>
    <mergeCell ref="F13:G13"/>
    <mergeCell ref="F14:G14"/>
    <mergeCell ref="L90:N90"/>
    <mergeCell ref="E90:K90"/>
    <mergeCell ref="F83:G83"/>
    <mergeCell ref="F84:G84"/>
    <mergeCell ref="B85:H85"/>
    <mergeCell ref="F43:G43"/>
    <mergeCell ref="F86:G86"/>
    <mergeCell ref="F79:G79"/>
    <mergeCell ref="F76:G76"/>
    <mergeCell ref="F77:G77"/>
    <mergeCell ref="F65:G65"/>
    <mergeCell ref="F68:G68"/>
    <mergeCell ref="B57:H57"/>
    <mergeCell ref="F81:G81"/>
    <mergeCell ref="F80:G80"/>
    <mergeCell ref="F78:G78"/>
    <mergeCell ref="C69:D69"/>
    <mergeCell ref="F69:G69"/>
    <mergeCell ref="B70:H70"/>
    <mergeCell ref="C65:D65"/>
    <mergeCell ref="F82:G82"/>
  </mergeCells>
  <phoneticPr fontId="0" type="noConversion"/>
  <pageMargins left="0.75" right="0.75" top="1" bottom="1" header="0.5" footer="0.5"/>
  <pageSetup paperSize="5"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topLeftCell="A64" zoomScaleNormal="100" workbookViewId="0">
      <selection activeCell="H71" sqref="H71:H75"/>
    </sheetView>
  </sheetViews>
  <sheetFormatPr defaultRowHeight="12.75" x14ac:dyDescent="0.2"/>
  <cols>
    <col min="1" max="1" width="7.85546875" style="23" customWidth="1"/>
    <col min="2" max="2" width="33.7109375" style="23" customWidth="1"/>
    <col min="3" max="3" width="12.42578125" style="23" customWidth="1"/>
    <col min="4" max="4" width="10.28515625" style="21" customWidth="1"/>
    <col min="5" max="5" width="12.28515625" style="21" customWidth="1"/>
    <col min="6" max="6" width="12.42578125" style="21" customWidth="1"/>
    <col min="7" max="7" width="10.5703125" style="21" customWidth="1"/>
    <col min="8" max="8" width="11.7109375" style="21" customWidth="1"/>
    <col min="9" max="10" width="5.7109375" style="21" customWidth="1"/>
    <col min="11" max="11" width="11.42578125" style="21" customWidth="1"/>
    <col min="12" max="12" width="12.140625" style="21" customWidth="1"/>
    <col min="13" max="13" width="4.28515625" style="21" customWidth="1"/>
    <col min="14" max="14" width="12.5703125" style="21" customWidth="1"/>
    <col min="15" max="16384" width="9.140625" style="23"/>
  </cols>
  <sheetData>
    <row r="1" spans="1:14" ht="15.75" x14ac:dyDescent="0.25">
      <c r="A1" s="72" t="s">
        <v>107</v>
      </c>
      <c r="B1" s="72"/>
      <c r="C1" s="72"/>
      <c r="D1" s="72"/>
      <c r="E1" s="72"/>
      <c r="F1" s="72"/>
    </row>
    <row r="2" spans="1:14" ht="15.75" x14ac:dyDescent="0.25">
      <c r="A2" s="26"/>
    </row>
    <row r="3" spans="1:14" ht="15.75" x14ac:dyDescent="0.25">
      <c r="A3" s="72" t="s">
        <v>189</v>
      </c>
      <c r="B3" s="72"/>
      <c r="C3" s="72"/>
      <c r="D3" s="72"/>
      <c r="E3" s="72"/>
      <c r="F3" s="72"/>
      <c r="G3" s="72"/>
    </row>
    <row r="5" spans="1:14" x14ac:dyDescent="0.2">
      <c r="A5" s="119" t="s">
        <v>167</v>
      </c>
      <c r="B5" s="119"/>
      <c r="C5" s="119"/>
      <c r="D5" s="119"/>
      <c r="E5" s="119"/>
      <c r="F5" s="119"/>
      <c r="G5" s="119"/>
      <c r="H5" s="119"/>
      <c r="I5" s="119"/>
    </row>
    <row r="6" spans="1:14" ht="12.75" customHeight="1" x14ac:dyDescent="0.2">
      <c r="A6" s="115" t="s">
        <v>187</v>
      </c>
      <c r="B6" s="115"/>
      <c r="C6" s="115"/>
      <c r="D6" s="115"/>
      <c r="E6" s="115"/>
      <c r="F6" s="115"/>
      <c r="G6" s="115"/>
      <c r="H6" s="115"/>
      <c r="I6" s="115"/>
      <c r="J6" s="115"/>
      <c r="K6" s="115"/>
      <c r="L6" s="115"/>
      <c r="M6" s="115"/>
      <c r="N6" s="115"/>
    </row>
    <row r="7" spans="1:14" x14ac:dyDescent="0.2">
      <c r="B7" s="115" t="s">
        <v>188</v>
      </c>
      <c r="C7" s="116"/>
      <c r="D7" s="116"/>
      <c r="E7" s="116"/>
      <c r="F7" s="116"/>
      <c r="G7" s="116"/>
      <c r="H7" s="116"/>
      <c r="I7" s="116"/>
      <c r="J7" s="116"/>
      <c r="K7" s="116"/>
      <c r="L7" s="116"/>
      <c r="M7" s="116"/>
      <c r="N7" s="116"/>
    </row>
    <row r="9" spans="1:14" x14ac:dyDescent="0.2">
      <c r="A9" s="27"/>
      <c r="B9" s="103" t="s">
        <v>119</v>
      </c>
      <c r="C9" s="103" t="s">
        <v>15</v>
      </c>
      <c r="D9" s="28"/>
      <c r="E9" s="98" t="s">
        <v>17</v>
      </c>
      <c r="F9" s="98" t="s">
        <v>16</v>
      </c>
      <c r="G9" s="28"/>
      <c r="H9" s="98" t="s">
        <v>18</v>
      </c>
      <c r="I9" s="29"/>
      <c r="J9" s="29"/>
      <c r="K9" s="98" t="s">
        <v>19</v>
      </c>
      <c r="L9" s="98" t="s">
        <v>20</v>
      </c>
      <c r="M9" s="28"/>
      <c r="N9" s="98" t="s">
        <v>98</v>
      </c>
    </row>
    <row r="10" spans="1:14" ht="25.5" x14ac:dyDescent="0.2">
      <c r="A10" s="10" t="s">
        <v>14</v>
      </c>
      <c r="B10" s="103"/>
      <c r="C10" s="103"/>
      <c r="D10" s="28"/>
      <c r="E10" s="98"/>
      <c r="F10" s="98"/>
      <c r="G10" s="28"/>
      <c r="H10" s="98"/>
      <c r="I10" s="29"/>
      <c r="J10" s="29"/>
      <c r="K10" s="98"/>
      <c r="L10" s="98"/>
      <c r="M10" s="28"/>
      <c r="N10" s="98"/>
    </row>
    <row r="11" spans="1:14" x14ac:dyDescent="0.2">
      <c r="A11" s="30" t="s">
        <v>170</v>
      </c>
      <c r="B11" s="111" t="s">
        <v>125</v>
      </c>
      <c r="C11" s="111"/>
      <c r="D11" s="111"/>
      <c r="E11" s="111"/>
      <c r="F11" s="111"/>
      <c r="G11" s="111"/>
      <c r="H11" s="111"/>
      <c r="K11" s="31"/>
      <c r="L11" s="32"/>
      <c r="M11" s="32"/>
      <c r="N11" s="30"/>
    </row>
    <row r="12" spans="1:14" ht="25.5" x14ac:dyDescent="0.2">
      <c r="A12" s="10">
        <v>101</v>
      </c>
      <c r="B12" s="25" t="s">
        <v>186</v>
      </c>
      <c r="C12" s="33"/>
      <c r="D12" s="25" t="s">
        <v>21</v>
      </c>
      <c r="E12" s="34">
        <v>1</v>
      </c>
      <c r="F12" s="98" t="s">
        <v>22</v>
      </c>
      <c r="G12" s="98"/>
      <c r="H12" s="28"/>
      <c r="K12" s="35">
        <f>C12*E12</f>
        <v>0</v>
      </c>
      <c r="L12" s="36"/>
      <c r="N12" s="37">
        <f>K12</f>
        <v>0</v>
      </c>
    </row>
    <row r="13" spans="1:14" ht="25.5" x14ac:dyDescent="0.2">
      <c r="A13" s="38">
        <v>103</v>
      </c>
      <c r="B13" s="14" t="s">
        <v>124</v>
      </c>
      <c r="C13" s="33"/>
      <c r="D13" s="15" t="s">
        <v>181</v>
      </c>
      <c r="E13" s="34">
        <v>10</v>
      </c>
      <c r="F13" s="98" t="s">
        <v>22</v>
      </c>
      <c r="G13" s="98"/>
      <c r="H13" s="28"/>
      <c r="K13" s="35">
        <f>C13*E13</f>
        <v>0</v>
      </c>
      <c r="L13" s="36"/>
      <c r="N13" s="37">
        <f>K13</f>
        <v>0</v>
      </c>
    </row>
    <row r="14" spans="1:14" ht="25.5" x14ac:dyDescent="0.2">
      <c r="A14" s="38">
        <v>104</v>
      </c>
      <c r="B14" s="15" t="s">
        <v>139</v>
      </c>
      <c r="C14" s="33"/>
      <c r="D14" s="15" t="s">
        <v>181</v>
      </c>
      <c r="E14" s="34">
        <v>4</v>
      </c>
      <c r="F14" s="98" t="s">
        <v>22</v>
      </c>
      <c r="G14" s="98"/>
      <c r="H14" s="28"/>
      <c r="K14" s="35">
        <f>C14*E14</f>
        <v>0</v>
      </c>
      <c r="L14" s="36"/>
      <c r="N14" s="37">
        <f>K14</f>
        <v>0</v>
      </c>
    </row>
    <row r="15" spans="1:14" x14ac:dyDescent="0.2">
      <c r="A15" s="30" t="s">
        <v>171</v>
      </c>
      <c r="B15" s="111" t="s">
        <v>23</v>
      </c>
      <c r="C15" s="111"/>
      <c r="D15" s="111"/>
      <c r="E15" s="111"/>
      <c r="F15" s="111"/>
      <c r="G15" s="111"/>
      <c r="H15" s="111"/>
      <c r="K15" s="31"/>
      <c r="L15" s="32"/>
      <c r="M15" s="32"/>
      <c r="N15" s="30"/>
    </row>
    <row r="16" spans="1:14" x14ac:dyDescent="0.2">
      <c r="A16" s="40" t="s">
        <v>28</v>
      </c>
      <c r="B16" s="22" t="s">
        <v>24</v>
      </c>
      <c r="C16" s="33"/>
      <c r="D16" s="25" t="s">
        <v>25</v>
      </c>
      <c r="E16" s="41">
        <v>210000</v>
      </c>
      <c r="F16" s="42"/>
      <c r="G16" s="25" t="s">
        <v>25</v>
      </c>
      <c r="H16" s="43">
        <v>52500</v>
      </c>
      <c r="K16" s="35">
        <f t="shared" ref="K16:K41" si="0">C16*E16</f>
        <v>0</v>
      </c>
      <c r="L16" s="44">
        <f t="shared" ref="L16:L41" si="1">F16*H16</f>
        <v>0</v>
      </c>
      <c r="N16" s="37">
        <f t="shared" ref="N16:N41" si="2">K16+L16</f>
        <v>0</v>
      </c>
    </row>
    <row r="17" spans="1:14" ht="25.5" x14ac:dyDescent="0.2">
      <c r="A17" s="40" t="s">
        <v>30</v>
      </c>
      <c r="B17" s="3" t="s">
        <v>140</v>
      </c>
      <c r="C17" s="33"/>
      <c r="D17" s="25" t="s">
        <v>25</v>
      </c>
      <c r="E17" s="34">
        <v>5000</v>
      </c>
      <c r="F17" s="42"/>
      <c r="G17" s="25" t="s">
        <v>25</v>
      </c>
      <c r="H17" s="43">
        <v>1250</v>
      </c>
      <c r="K17" s="35">
        <f t="shared" si="0"/>
        <v>0</v>
      </c>
      <c r="L17" s="44">
        <f t="shared" si="1"/>
        <v>0</v>
      </c>
      <c r="N17" s="37">
        <f t="shared" si="2"/>
        <v>0</v>
      </c>
    </row>
    <row r="18" spans="1:14" x14ac:dyDescent="0.2">
      <c r="A18" s="40" t="s">
        <v>32</v>
      </c>
      <c r="B18" s="1" t="s">
        <v>26</v>
      </c>
      <c r="C18" s="33"/>
      <c r="D18" s="15" t="s">
        <v>25</v>
      </c>
      <c r="E18" s="41">
        <v>215000</v>
      </c>
      <c r="F18" s="42"/>
      <c r="G18" s="15" t="s">
        <v>25</v>
      </c>
      <c r="H18" s="43">
        <v>53750</v>
      </c>
      <c r="K18" s="35">
        <f t="shared" si="0"/>
        <v>0</v>
      </c>
      <c r="L18" s="44">
        <f t="shared" si="1"/>
        <v>0</v>
      </c>
      <c r="N18" s="37">
        <f t="shared" si="2"/>
        <v>0</v>
      </c>
    </row>
    <row r="19" spans="1:14" x14ac:dyDescent="0.2">
      <c r="A19" s="45" t="s">
        <v>142</v>
      </c>
      <c r="B19" s="16" t="s">
        <v>29</v>
      </c>
      <c r="C19" s="33"/>
      <c r="D19" s="25" t="s">
        <v>25</v>
      </c>
      <c r="E19" s="41">
        <v>200000</v>
      </c>
      <c r="F19" s="42"/>
      <c r="G19" s="25" t="s">
        <v>25</v>
      </c>
      <c r="H19" s="43">
        <v>50000</v>
      </c>
      <c r="K19" s="35">
        <f>C19*E19</f>
        <v>0</v>
      </c>
      <c r="L19" s="44">
        <f t="shared" si="1"/>
        <v>0</v>
      </c>
      <c r="N19" s="37">
        <f t="shared" si="2"/>
        <v>0</v>
      </c>
    </row>
    <row r="20" spans="1:14" x14ac:dyDescent="0.2">
      <c r="A20" s="45" t="s">
        <v>143</v>
      </c>
      <c r="B20" s="17" t="s">
        <v>31</v>
      </c>
      <c r="C20" s="33"/>
      <c r="D20" s="25" t="s">
        <v>25</v>
      </c>
      <c r="E20" s="41">
        <v>5000</v>
      </c>
      <c r="F20" s="42"/>
      <c r="G20" s="25" t="s">
        <v>25</v>
      </c>
      <c r="H20" s="43">
        <v>1250</v>
      </c>
      <c r="K20" s="35">
        <f t="shared" si="0"/>
        <v>0</v>
      </c>
      <c r="L20" s="44">
        <f t="shared" si="1"/>
        <v>0</v>
      </c>
      <c r="N20" s="37">
        <f t="shared" si="2"/>
        <v>0</v>
      </c>
    </row>
    <row r="21" spans="1:14" x14ac:dyDescent="0.2">
      <c r="A21" s="45" t="s">
        <v>145</v>
      </c>
      <c r="B21" s="17" t="s">
        <v>146</v>
      </c>
      <c r="C21" s="33"/>
      <c r="D21" s="25" t="s">
        <v>25</v>
      </c>
      <c r="E21" s="41">
        <v>50</v>
      </c>
      <c r="F21" s="42"/>
      <c r="G21" s="25" t="s">
        <v>25</v>
      </c>
      <c r="H21" s="43">
        <v>12</v>
      </c>
      <c r="K21" s="35">
        <f>C21*E21</f>
        <v>0</v>
      </c>
      <c r="L21" s="44">
        <f>F21*H21</f>
        <v>0</v>
      </c>
      <c r="N21" s="37">
        <f>K21+L21</f>
        <v>0</v>
      </c>
    </row>
    <row r="22" spans="1:14" x14ac:dyDescent="0.2">
      <c r="A22" s="45" t="s">
        <v>144</v>
      </c>
      <c r="B22" s="16" t="s">
        <v>33</v>
      </c>
      <c r="C22" s="33"/>
      <c r="D22" s="25" t="s">
        <v>25</v>
      </c>
      <c r="E22" s="41">
        <v>10000</v>
      </c>
      <c r="F22" s="42"/>
      <c r="G22" s="25" t="s">
        <v>25</v>
      </c>
      <c r="H22" s="43">
        <v>2500</v>
      </c>
      <c r="K22" s="35">
        <f t="shared" si="0"/>
        <v>0</v>
      </c>
      <c r="L22" s="44">
        <f t="shared" si="1"/>
        <v>0</v>
      </c>
      <c r="N22" s="37">
        <f t="shared" si="2"/>
        <v>0</v>
      </c>
    </row>
    <row r="23" spans="1:14" x14ac:dyDescent="0.2">
      <c r="A23" s="10">
        <v>204</v>
      </c>
      <c r="B23" s="1" t="s">
        <v>34</v>
      </c>
      <c r="C23" s="33"/>
      <c r="D23" s="25" t="s">
        <v>25</v>
      </c>
      <c r="E23" s="41">
        <v>215000</v>
      </c>
      <c r="F23" s="42"/>
      <c r="G23" s="25" t="s">
        <v>25</v>
      </c>
      <c r="H23" s="43">
        <v>53750</v>
      </c>
      <c r="K23" s="35">
        <f t="shared" si="0"/>
        <v>0</v>
      </c>
      <c r="L23" s="44">
        <f t="shared" si="1"/>
        <v>0</v>
      </c>
      <c r="N23" s="37">
        <f t="shared" si="2"/>
        <v>0</v>
      </c>
    </row>
    <row r="24" spans="1:14" x14ac:dyDescent="0.2">
      <c r="A24" s="10" t="s">
        <v>37</v>
      </c>
      <c r="B24" s="1" t="s">
        <v>35</v>
      </c>
      <c r="C24" s="33"/>
      <c r="D24" s="25" t="s">
        <v>25</v>
      </c>
      <c r="E24" s="41">
        <v>215000</v>
      </c>
      <c r="F24" s="42"/>
      <c r="G24" s="25" t="s">
        <v>25</v>
      </c>
      <c r="H24" s="43">
        <v>53750</v>
      </c>
      <c r="K24" s="35">
        <f t="shared" si="0"/>
        <v>0</v>
      </c>
      <c r="L24" s="44">
        <f t="shared" si="1"/>
        <v>0</v>
      </c>
      <c r="N24" s="37">
        <f t="shared" si="2"/>
        <v>0</v>
      </c>
    </row>
    <row r="25" spans="1:14" x14ac:dyDescent="0.2">
      <c r="A25" s="10" t="s">
        <v>39</v>
      </c>
      <c r="B25" s="1" t="s">
        <v>36</v>
      </c>
      <c r="C25" s="33"/>
      <c r="D25" s="25" t="s">
        <v>25</v>
      </c>
      <c r="E25" s="41">
        <v>100</v>
      </c>
      <c r="F25" s="42"/>
      <c r="G25" s="25" t="s">
        <v>25</v>
      </c>
      <c r="H25" s="43">
        <v>25</v>
      </c>
      <c r="K25" s="35">
        <f t="shared" si="0"/>
        <v>0</v>
      </c>
      <c r="L25" s="44">
        <f t="shared" si="1"/>
        <v>0</v>
      </c>
      <c r="N25" s="37">
        <f t="shared" si="2"/>
        <v>0</v>
      </c>
    </row>
    <row r="26" spans="1:14" ht="25.5" x14ac:dyDescent="0.2">
      <c r="A26" s="10">
        <v>206</v>
      </c>
      <c r="B26" s="1" t="s">
        <v>38</v>
      </c>
      <c r="C26" s="33"/>
      <c r="D26" s="15" t="s">
        <v>135</v>
      </c>
      <c r="E26" s="41">
        <v>500</v>
      </c>
      <c r="F26" s="42"/>
      <c r="G26" s="15" t="s">
        <v>135</v>
      </c>
      <c r="H26" s="43">
        <v>125</v>
      </c>
      <c r="K26" s="35">
        <f t="shared" si="0"/>
        <v>0</v>
      </c>
      <c r="L26" s="44">
        <f t="shared" si="1"/>
        <v>0</v>
      </c>
      <c r="N26" s="37">
        <f t="shared" si="2"/>
        <v>0</v>
      </c>
    </row>
    <row r="27" spans="1:14" x14ac:dyDescent="0.2">
      <c r="A27" s="46" t="s">
        <v>128</v>
      </c>
      <c r="B27" s="1" t="s">
        <v>40</v>
      </c>
      <c r="C27" s="33"/>
      <c r="D27" s="3" t="s">
        <v>27</v>
      </c>
      <c r="E27" s="41">
        <v>10000</v>
      </c>
      <c r="F27" s="42"/>
      <c r="G27" s="3" t="s">
        <v>27</v>
      </c>
      <c r="H27" s="43">
        <v>2500</v>
      </c>
      <c r="K27" s="35">
        <f t="shared" si="0"/>
        <v>0</v>
      </c>
      <c r="L27" s="44">
        <f t="shared" si="1"/>
        <v>0</v>
      </c>
      <c r="N27" s="37">
        <f t="shared" si="2"/>
        <v>0</v>
      </c>
    </row>
    <row r="28" spans="1:14" x14ac:dyDescent="0.2">
      <c r="A28" s="46" t="s">
        <v>129</v>
      </c>
      <c r="B28" s="1" t="s">
        <v>41</v>
      </c>
      <c r="C28" s="33"/>
      <c r="D28" s="3" t="s">
        <v>27</v>
      </c>
      <c r="E28" s="41">
        <v>35000</v>
      </c>
      <c r="F28" s="42"/>
      <c r="G28" s="3" t="s">
        <v>27</v>
      </c>
      <c r="H28" s="43">
        <v>8750</v>
      </c>
      <c r="K28" s="35">
        <f t="shared" si="0"/>
        <v>0</v>
      </c>
      <c r="L28" s="44">
        <f t="shared" si="1"/>
        <v>0</v>
      </c>
      <c r="N28" s="37">
        <f t="shared" si="2"/>
        <v>0</v>
      </c>
    </row>
    <row r="29" spans="1:14" ht="25.5" x14ac:dyDescent="0.2">
      <c r="A29" s="46" t="s">
        <v>130</v>
      </c>
      <c r="B29" s="1" t="s">
        <v>42</v>
      </c>
      <c r="C29" s="33"/>
      <c r="D29" s="3" t="s">
        <v>27</v>
      </c>
      <c r="E29" s="41">
        <v>35000</v>
      </c>
      <c r="F29" s="42"/>
      <c r="G29" s="3" t="s">
        <v>27</v>
      </c>
      <c r="H29" s="43">
        <v>8750</v>
      </c>
      <c r="K29" s="35">
        <f t="shared" si="0"/>
        <v>0</v>
      </c>
      <c r="L29" s="44">
        <f t="shared" si="1"/>
        <v>0</v>
      </c>
      <c r="N29" s="37">
        <f t="shared" si="2"/>
        <v>0</v>
      </c>
    </row>
    <row r="30" spans="1:14" x14ac:dyDescent="0.2">
      <c r="A30" s="38" t="s">
        <v>131</v>
      </c>
      <c r="B30" s="14" t="s">
        <v>132</v>
      </c>
      <c r="C30" s="33"/>
      <c r="D30" s="3" t="s">
        <v>27</v>
      </c>
      <c r="E30" s="41">
        <v>4000</v>
      </c>
      <c r="F30" s="42"/>
      <c r="G30" s="3" t="s">
        <v>27</v>
      </c>
      <c r="H30" s="43">
        <v>1000</v>
      </c>
      <c r="K30" s="35">
        <f t="shared" si="0"/>
        <v>0</v>
      </c>
      <c r="L30" s="44"/>
      <c r="N30" s="37">
        <f t="shared" si="2"/>
        <v>0</v>
      </c>
    </row>
    <row r="31" spans="1:14" ht="25.5" x14ac:dyDescent="0.2">
      <c r="A31" s="47" t="s">
        <v>109</v>
      </c>
      <c r="B31" s="1" t="s">
        <v>43</v>
      </c>
      <c r="C31" s="33"/>
      <c r="D31" s="3" t="s">
        <v>27</v>
      </c>
      <c r="E31" s="41">
        <v>100</v>
      </c>
      <c r="F31" s="42"/>
      <c r="G31" s="3" t="s">
        <v>27</v>
      </c>
      <c r="H31" s="43">
        <v>25</v>
      </c>
      <c r="K31" s="35">
        <f t="shared" si="0"/>
        <v>0</v>
      </c>
      <c r="L31" s="44">
        <f t="shared" si="1"/>
        <v>0</v>
      </c>
      <c r="N31" s="37">
        <f t="shared" si="2"/>
        <v>0</v>
      </c>
    </row>
    <row r="32" spans="1:14" ht="25.5" x14ac:dyDescent="0.2">
      <c r="A32" s="47" t="s">
        <v>110</v>
      </c>
      <c r="B32" s="1" t="s">
        <v>44</v>
      </c>
      <c r="C32" s="33"/>
      <c r="D32" s="3" t="s">
        <v>27</v>
      </c>
      <c r="E32" s="41">
        <v>100</v>
      </c>
      <c r="F32" s="42"/>
      <c r="G32" s="3" t="s">
        <v>27</v>
      </c>
      <c r="H32" s="43">
        <v>25</v>
      </c>
      <c r="K32" s="35">
        <f t="shared" si="0"/>
        <v>0</v>
      </c>
      <c r="L32" s="44">
        <f t="shared" si="1"/>
        <v>0</v>
      </c>
      <c r="N32" s="37">
        <f t="shared" si="2"/>
        <v>0</v>
      </c>
    </row>
    <row r="33" spans="1:14" ht="25.5" x14ac:dyDescent="0.2">
      <c r="A33" s="47" t="s">
        <v>111</v>
      </c>
      <c r="B33" s="1" t="s">
        <v>45</v>
      </c>
      <c r="C33" s="33"/>
      <c r="D33" s="3" t="s">
        <v>27</v>
      </c>
      <c r="E33" s="41">
        <v>100</v>
      </c>
      <c r="F33" s="42"/>
      <c r="G33" s="3" t="s">
        <v>27</v>
      </c>
      <c r="H33" s="43">
        <v>25</v>
      </c>
      <c r="K33" s="35">
        <f t="shared" si="0"/>
        <v>0</v>
      </c>
      <c r="L33" s="44">
        <f t="shared" si="1"/>
        <v>0</v>
      </c>
      <c r="N33" s="37">
        <f t="shared" si="2"/>
        <v>0</v>
      </c>
    </row>
    <row r="34" spans="1:14" ht="25.5" x14ac:dyDescent="0.2">
      <c r="A34" s="47" t="s">
        <v>112</v>
      </c>
      <c r="B34" s="1" t="s">
        <v>46</v>
      </c>
      <c r="C34" s="42"/>
      <c r="D34" s="3" t="s">
        <v>27</v>
      </c>
      <c r="E34" s="41">
        <v>100</v>
      </c>
      <c r="F34" s="42"/>
      <c r="G34" s="3" t="s">
        <v>27</v>
      </c>
      <c r="H34" s="43">
        <v>25</v>
      </c>
      <c r="K34" s="35">
        <f t="shared" si="0"/>
        <v>0</v>
      </c>
      <c r="L34" s="44">
        <f t="shared" si="1"/>
        <v>0</v>
      </c>
      <c r="N34" s="37">
        <f t="shared" si="2"/>
        <v>0</v>
      </c>
    </row>
    <row r="35" spans="1:14" ht="25.5" x14ac:dyDescent="0.2">
      <c r="A35" s="47" t="s">
        <v>113</v>
      </c>
      <c r="B35" s="1" t="s">
        <v>47</v>
      </c>
      <c r="C35" s="33"/>
      <c r="D35" s="3" t="s">
        <v>27</v>
      </c>
      <c r="E35" s="41">
        <v>100</v>
      </c>
      <c r="F35" s="42"/>
      <c r="G35" s="3" t="s">
        <v>27</v>
      </c>
      <c r="H35" s="43">
        <v>25</v>
      </c>
      <c r="K35" s="35">
        <f t="shared" si="0"/>
        <v>0</v>
      </c>
      <c r="L35" s="44">
        <f t="shared" si="1"/>
        <v>0</v>
      </c>
      <c r="N35" s="37">
        <f t="shared" si="2"/>
        <v>0</v>
      </c>
    </row>
    <row r="36" spans="1:14" ht="25.5" x14ac:dyDescent="0.2">
      <c r="A36" s="38" t="s">
        <v>114</v>
      </c>
      <c r="B36" s="15" t="s">
        <v>122</v>
      </c>
      <c r="C36" s="33"/>
      <c r="D36" s="3" t="s">
        <v>27</v>
      </c>
      <c r="E36" s="41">
        <v>1000</v>
      </c>
      <c r="F36" s="42"/>
      <c r="G36" s="3" t="s">
        <v>27</v>
      </c>
      <c r="H36" s="43">
        <v>250</v>
      </c>
      <c r="K36" s="35">
        <f t="shared" si="0"/>
        <v>0</v>
      </c>
      <c r="L36" s="44">
        <f t="shared" si="1"/>
        <v>0</v>
      </c>
      <c r="N36" s="37">
        <f t="shared" si="2"/>
        <v>0</v>
      </c>
    </row>
    <row r="37" spans="1:14" ht="25.5" x14ac:dyDescent="0.2">
      <c r="A37" s="38" t="s">
        <v>115</v>
      </c>
      <c r="B37" s="15" t="s">
        <v>168</v>
      </c>
      <c r="C37" s="33"/>
      <c r="D37" s="3" t="s">
        <v>27</v>
      </c>
      <c r="E37" s="41">
        <v>1000</v>
      </c>
      <c r="F37" s="42"/>
      <c r="G37" s="3" t="s">
        <v>27</v>
      </c>
      <c r="H37" s="43">
        <v>250</v>
      </c>
      <c r="K37" s="35">
        <f t="shared" si="0"/>
        <v>0</v>
      </c>
      <c r="L37" s="44">
        <f t="shared" si="1"/>
        <v>0</v>
      </c>
      <c r="N37" s="37">
        <f t="shared" si="2"/>
        <v>0</v>
      </c>
    </row>
    <row r="38" spans="1:14" ht="25.5" x14ac:dyDescent="0.2">
      <c r="A38" s="38" t="s">
        <v>116</v>
      </c>
      <c r="B38" s="15" t="s">
        <v>126</v>
      </c>
      <c r="C38" s="33"/>
      <c r="D38" s="15" t="s">
        <v>25</v>
      </c>
      <c r="E38" s="41">
        <v>10000</v>
      </c>
      <c r="F38" s="42"/>
      <c r="G38" s="15" t="s">
        <v>25</v>
      </c>
      <c r="H38" s="43">
        <v>2500</v>
      </c>
      <c r="K38" s="35">
        <f t="shared" si="0"/>
        <v>0</v>
      </c>
      <c r="L38" s="44">
        <f t="shared" si="1"/>
        <v>0</v>
      </c>
      <c r="N38" s="37">
        <f t="shared" si="2"/>
        <v>0</v>
      </c>
    </row>
    <row r="39" spans="1:14" ht="25.5" x14ac:dyDescent="0.2">
      <c r="A39" s="38" t="s">
        <v>133</v>
      </c>
      <c r="B39" s="14" t="s">
        <v>134</v>
      </c>
      <c r="C39" s="33"/>
      <c r="D39" s="3" t="s">
        <v>135</v>
      </c>
      <c r="E39" s="41">
        <v>2</v>
      </c>
      <c r="F39" s="42"/>
      <c r="G39" s="3" t="s">
        <v>135</v>
      </c>
      <c r="H39" s="43">
        <v>1</v>
      </c>
      <c r="K39" s="35">
        <f t="shared" si="0"/>
        <v>0</v>
      </c>
      <c r="L39" s="48">
        <f t="shared" si="1"/>
        <v>0</v>
      </c>
      <c r="N39" s="37">
        <f t="shared" si="2"/>
        <v>0</v>
      </c>
    </row>
    <row r="40" spans="1:14" x14ac:dyDescent="0.2">
      <c r="A40" s="38" t="s">
        <v>136</v>
      </c>
      <c r="B40" s="14" t="s">
        <v>138</v>
      </c>
      <c r="C40" s="33"/>
      <c r="D40" s="15" t="s">
        <v>27</v>
      </c>
      <c r="E40" s="41">
        <v>2000</v>
      </c>
      <c r="F40" s="42"/>
      <c r="G40" s="15" t="s">
        <v>27</v>
      </c>
      <c r="H40" s="43">
        <v>500</v>
      </c>
      <c r="K40" s="39">
        <f t="shared" si="0"/>
        <v>0</v>
      </c>
      <c r="L40" s="48">
        <f t="shared" si="1"/>
        <v>0</v>
      </c>
      <c r="N40" s="37">
        <f t="shared" si="2"/>
        <v>0</v>
      </c>
    </row>
    <row r="41" spans="1:14" ht="25.5" x14ac:dyDescent="0.2">
      <c r="A41" s="38" t="s">
        <v>137</v>
      </c>
      <c r="B41" s="14" t="s">
        <v>141</v>
      </c>
      <c r="C41" s="33"/>
      <c r="D41" s="15" t="s">
        <v>181</v>
      </c>
      <c r="E41" s="41">
        <v>6</v>
      </c>
      <c r="F41" s="42"/>
      <c r="G41" s="15" t="s">
        <v>181</v>
      </c>
      <c r="H41" s="43">
        <v>2</v>
      </c>
      <c r="K41" s="39">
        <f t="shared" si="0"/>
        <v>0</v>
      </c>
      <c r="L41" s="48">
        <f t="shared" si="1"/>
        <v>0</v>
      </c>
      <c r="N41" s="37">
        <f t="shared" si="2"/>
        <v>0</v>
      </c>
    </row>
    <row r="42" spans="1:14" x14ac:dyDescent="0.2">
      <c r="A42" s="30" t="s">
        <v>172</v>
      </c>
      <c r="B42" s="111" t="s">
        <v>48</v>
      </c>
      <c r="C42" s="111"/>
      <c r="D42" s="111"/>
      <c r="E42" s="111"/>
      <c r="F42" s="111"/>
      <c r="G42" s="111"/>
      <c r="H42" s="111"/>
      <c r="K42" s="31"/>
      <c r="L42" s="32"/>
      <c r="M42" s="32"/>
      <c r="N42" s="30"/>
    </row>
    <row r="43" spans="1:14" ht="25.5" x14ac:dyDescent="0.2">
      <c r="A43" s="10">
        <v>301</v>
      </c>
      <c r="B43" s="3" t="s">
        <v>175</v>
      </c>
      <c r="C43" s="99" t="s">
        <v>185</v>
      </c>
      <c r="D43" s="104" t="s">
        <v>54</v>
      </c>
      <c r="E43" s="28">
        <v>1</v>
      </c>
      <c r="F43" s="96" t="s">
        <v>22</v>
      </c>
      <c r="G43" s="97"/>
      <c r="H43" s="28"/>
      <c r="K43" s="49" t="e">
        <f t="shared" ref="K43:K54" si="3">C43*E43</f>
        <v>#VALUE!</v>
      </c>
      <c r="L43" s="49"/>
      <c r="N43" s="28">
        <v>0</v>
      </c>
    </row>
    <row r="44" spans="1:14" x14ac:dyDescent="0.2">
      <c r="A44" s="40" t="s">
        <v>159</v>
      </c>
      <c r="B44" s="1" t="s">
        <v>49</v>
      </c>
      <c r="C44" s="33"/>
      <c r="D44" s="3" t="s">
        <v>50</v>
      </c>
      <c r="E44" s="34">
        <v>10</v>
      </c>
      <c r="F44" s="42"/>
      <c r="G44" s="3" t="s">
        <v>50</v>
      </c>
      <c r="H44" s="43">
        <v>2</v>
      </c>
      <c r="K44" s="35">
        <f t="shared" si="3"/>
        <v>0</v>
      </c>
      <c r="L44" s="44">
        <f t="shared" ref="L44:L54" si="4">F44*H44</f>
        <v>0</v>
      </c>
      <c r="N44" s="37">
        <f t="shared" ref="N44:N54" si="5">K44+L44</f>
        <v>0</v>
      </c>
    </row>
    <row r="45" spans="1:14" x14ac:dyDescent="0.2">
      <c r="A45" s="40" t="s">
        <v>160</v>
      </c>
      <c r="B45" s="3" t="s">
        <v>51</v>
      </c>
      <c r="C45" s="33"/>
      <c r="D45" s="3" t="s">
        <v>50</v>
      </c>
      <c r="E45" s="34">
        <v>10</v>
      </c>
      <c r="F45" s="42"/>
      <c r="G45" s="3" t="s">
        <v>50</v>
      </c>
      <c r="H45" s="43">
        <v>2</v>
      </c>
      <c r="K45" s="35">
        <f t="shared" si="3"/>
        <v>0</v>
      </c>
      <c r="L45" s="44">
        <f t="shared" si="4"/>
        <v>0</v>
      </c>
      <c r="N45" s="37">
        <f t="shared" si="5"/>
        <v>0</v>
      </c>
    </row>
    <row r="46" spans="1:14" x14ac:dyDescent="0.2">
      <c r="A46" s="40" t="s">
        <v>161</v>
      </c>
      <c r="B46" s="1" t="s">
        <v>52</v>
      </c>
      <c r="C46" s="33"/>
      <c r="D46" s="3" t="s">
        <v>50</v>
      </c>
      <c r="E46" s="34">
        <v>10</v>
      </c>
      <c r="F46" s="42"/>
      <c r="G46" s="3" t="s">
        <v>50</v>
      </c>
      <c r="H46" s="43">
        <v>2</v>
      </c>
      <c r="K46" s="35">
        <f t="shared" si="3"/>
        <v>0</v>
      </c>
      <c r="L46" s="44">
        <f t="shared" si="4"/>
        <v>0</v>
      </c>
      <c r="N46" s="37">
        <f t="shared" si="5"/>
        <v>0</v>
      </c>
    </row>
    <row r="47" spans="1:14" x14ac:dyDescent="0.2">
      <c r="A47" s="40" t="s">
        <v>162</v>
      </c>
      <c r="B47" s="1" t="s">
        <v>53</v>
      </c>
      <c r="C47" s="33"/>
      <c r="D47" s="3" t="s">
        <v>54</v>
      </c>
      <c r="E47" s="34">
        <v>10</v>
      </c>
      <c r="F47" s="42"/>
      <c r="G47" s="3" t="s">
        <v>54</v>
      </c>
      <c r="H47" s="43">
        <v>2</v>
      </c>
      <c r="K47" s="35">
        <f t="shared" si="3"/>
        <v>0</v>
      </c>
      <c r="L47" s="44">
        <f t="shared" si="4"/>
        <v>0</v>
      </c>
      <c r="N47" s="37">
        <f t="shared" si="5"/>
        <v>0</v>
      </c>
    </row>
    <row r="48" spans="1:14" x14ac:dyDescent="0.2">
      <c r="A48" s="40" t="s">
        <v>163</v>
      </c>
      <c r="B48" s="1" t="s">
        <v>55</v>
      </c>
      <c r="C48" s="33"/>
      <c r="D48" s="3" t="s">
        <v>27</v>
      </c>
      <c r="E48" s="34">
        <v>100</v>
      </c>
      <c r="F48" s="42"/>
      <c r="G48" s="3" t="s">
        <v>27</v>
      </c>
      <c r="H48" s="43">
        <v>25</v>
      </c>
      <c r="K48" s="35">
        <f t="shared" si="3"/>
        <v>0</v>
      </c>
      <c r="L48" s="44">
        <f t="shared" si="4"/>
        <v>0</v>
      </c>
      <c r="N48" s="37">
        <f t="shared" si="5"/>
        <v>0</v>
      </c>
    </row>
    <row r="49" spans="1:14" x14ac:dyDescent="0.2">
      <c r="A49" s="40" t="s">
        <v>164</v>
      </c>
      <c r="B49" s="1" t="s">
        <v>56</v>
      </c>
      <c r="C49" s="33"/>
      <c r="D49" s="3" t="s">
        <v>27</v>
      </c>
      <c r="E49" s="34">
        <v>100</v>
      </c>
      <c r="F49" s="42"/>
      <c r="G49" s="3" t="s">
        <v>27</v>
      </c>
      <c r="H49" s="43">
        <v>25</v>
      </c>
      <c r="K49" s="35">
        <f t="shared" si="3"/>
        <v>0</v>
      </c>
      <c r="L49" s="44">
        <f t="shared" si="4"/>
        <v>0</v>
      </c>
      <c r="N49" s="37">
        <f t="shared" si="5"/>
        <v>0</v>
      </c>
    </row>
    <row r="50" spans="1:14" ht="38.25" x14ac:dyDescent="0.2">
      <c r="A50" s="50" t="s">
        <v>117</v>
      </c>
      <c r="B50" s="18" t="s">
        <v>57</v>
      </c>
      <c r="C50" s="33"/>
      <c r="D50" s="3" t="s">
        <v>58</v>
      </c>
      <c r="E50" s="34">
        <v>1</v>
      </c>
      <c r="F50" s="42"/>
      <c r="G50" s="3" t="s">
        <v>58</v>
      </c>
      <c r="H50" s="43">
        <v>2</v>
      </c>
      <c r="K50" s="35">
        <f t="shared" si="3"/>
        <v>0</v>
      </c>
      <c r="L50" s="44">
        <f t="shared" si="4"/>
        <v>0</v>
      </c>
      <c r="N50" s="37">
        <f t="shared" si="5"/>
        <v>0</v>
      </c>
    </row>
    <row r="51" spans="1:14" x14ac:dyDescent="0.2">
      <c r="A51" s="40" t="s">
        <v>60</v>
      </c>
      <c r="B51" s="3" t="s">
        <v>123</v>
      </c>
      <c r="C51" s="33"/>
      <c r="D51" s="3" t="s">
        <v>25</v>
      </c>
      <c r="E51" s="34">
        <v>25000</v>
      </c>
      <c r="F51" s="42"/>
      <c r="G51" s="3" t="s">
        <v>25</v>
      </c>
      <c r="H51" s="43">
        <v>6250</v>
      </c>
      <c r="K51" s="35">
        <f t="shared" si="3"/>
        <v>0</v>
      </c>
      <c r="L51" s="44">
        <f t="shared" si="4"/>
        <v>0</v>
      </c>
      <c r="N51" s="37">
        <f t="shared" si="5"/>
        <v>0</v>
      </c>
    </row>
    <row r="52" spans="1:14" x14ac:dyDescent="0.2">
      <c r="A52" s="40" t="s">
        <v>118</v>
      </c>
      <c r="B52" s="1" t="s">
        <v>59</v>
      </c>
      <c r="C52" s="33"/>
      <c r="D52" s="3" t="s">
        <v>54</v>
      </c>
      <c r="E52" s="34">
        <v>5</v>
      </c>
      <c r="F52" s="42"/>
      <c r="G52" s="3" t="s">
        <v>54</v>
      </c>
      <c r="H52" s="43">
        <v>2</v>
      </c>
      <c r="K52" s="35">
        <f t="shared" si="3"/>
        <v>0</v>
      </c>
      <c r="L52" s="44">
        <f t="shared" si="4"/>
        <v>0</v>
      </c>
      <c r="N52" s="37">
        <f t="shared" si="5"/>
        <v>0</v>
      </c>
    </row>
    <row r="53" spans="1:14" x14ac:dyDescent="0.2">
      <c r="A53" s="40">
        <v>304</v>
      </c>
      <c r="B53" s="1" t="s">
        <v>61</v>
      </c>
      <c r="C53" s="33"/>
      <c r="D53" s="3" t="s">
        <v>27</v>
      </c>
      <c r="E53" s="34">
        <v>1000</v>
      </c>
      <c r="F53" s="42"/>
      <c r="G53" s="3" t="s">
        <v>27</v>
      </c>
      <c r="H53" s="43">
        <v>250</v>
      </c>
      <c r="K53" s="35">
        <f t="shared" si="3"/>
        <v>0</v>
      </c>
      <c r="L53" s="44">
        <f t="shared" si="4"/>
        <v>0</v>
      </c>
      <c r="N53" s="37">
        <f t="shared" si="5"/>
        <v>0</v>
      </c>
    </row>
    <row r="54" spans="1:14" x14ac:dyDescent="0.2">
      <c r="A54" s="40" t="s">
        <v>63</v>
      </c>
      <c r="B54" s="1" t="s">
        <v>62</v>
      </c>
      <c r="C54" s="33"/>
      <c r="D54" s="3" t="s">
        <v>27</v>
      </c>
      <c r="E54" s="34">
        <v>1000</v>
      </c>
      <c r="F54" s="42"/>
      <c r="G54" s="3" t="s">
        <v>27</v>
      </c>
      <c r="H54" s="43">
        <v>250</v>
      </c>
      <c r="K54" s="35">
        <f t="shared" si="3"/>
        <v>0</v>
      </c>
      <c r="L54" s="44">
        <f t="shared" si="4"/>
        <v>0</v>
      </c>
      <c r="N54" s="37">
        <f t="shared" si="5"/>
        <v>0</v>
      </c>
    </row>
    <row r="55" spans="1:14" ht="38.25" x14ac:dyDescent="0.2">
      <c r="A55" s="50">
        <v>306</v>
      </c>
      <c r="B55" s="3" t="s">
        <v>165</v>
      </c>
      <c r="C55" s="99" t="s">
        <v>183</v>
      </c>
      <c r="D55" s="104" t="s">
        <v>54</v>
      </c>
      <c r="E55" s="28"/>
      <c r="F55" s="117" t="s">
        <v>22</v>
      </c>
      <c r="G55" s="118"/>
      <c r="H55" s="28"/>
      <c r="K55" s="28"/>
      <c r="L55" s="28"/>
      <c r="N55" s="28">
        <v>0</v>
      </c>
    </row>
    <row r="56" spans="1:14" ht="38.25" x14ac:dyDescent="0.2">
      <c r="A56" s="50">
        <v>307</v>
      </c>
      <c r="B56" s="3" t="s">
        <v>166</v>
      </c>
      <c r="C56" s="99" t="s">
        <v>184</v>
      </c>
      <c r="D56" s="104" t="s">
        <v>54</v>
      </c>
      <c r="E56" s="28"/>
      <c r="F56" s="117" t="s">
        <v>22</v>
      </c>
      <c r="G56" s="118"/>
      <c r="H56" s="28"/>
      <c r="K56" s="28"/>
      <c r="L56" s="28"/>
      <c r="N56" s="28">
        <v>0</v>
      </c>
    </row>
    <row r="57" spans="1:14" x14ac:dyDescent="0.2">
      <c r="A57" s="31" t="s">
        <v>173</v>
      </c>
      <c r="B57" s="100" t="s">
        <v>64</v>
      </c>
      <c r="C57" s="101"/>
      <c r="D57" s="101"/>
      <c r="E57" s="101"/>
      <c r="F57" s="101"/>
      <c r="G57" s="101"/>
      <c r="H57" s="102"/>
      <c r="K57" s="31"/>
      <c r="L57" s="32"/>
      <c r="M57" s="32"/>
      <c r="N57" s="30"/>
    </row>
    <row r="58" spans="1:14" ht="25.5" x14ac:dyDescent="0.2">
      <c r="A58" s="51" t="s">
        <v>65</v>
      </c>
      <c r="B58" s="1" t="s">
        <v>66</v>
      </c>
      <c r="C58" s="33"/>
      <c r="D58" s="3" t="s">
        <v>54</v>
      </c>
      <c r="E58" s="34">
        <v>2</v>
      </c>
      <c r="F58" s="42"/>
      <c r="G58" s="3" t="s">
        <v>54</v>
      </c>
      <c r="H58" s="43">
        <v>1</v>
      </c>
      <c r="K58" s="52">
        <f t="shared" ref="K58:K68" si="6">C58*E58</f>
        <v>0</v>
      </c>
      <c r="L58" s="48">
        <f>F58*H58</f>
        <v>0</v>
      </c>
      <c r="N58" s="53">
        <f t="shared" ref="N58:N64" si="7">K58+L58</f>
        <v>0</v>
      </c>
    </row>
    <row r="59" spans="1:14" ht="38.25" x14ac:dyDescent="0.2">
      <c r="A59" s="51" t="s">
        <v>67</v>
      </c>
      <c r="B59" s="2" t="s">
        <v>68</v>
      </c>
      <c r="C59" s="33"/>
      <c r="D59" s="3" t="s">
        <v>54</v>
      </c>
      <c r="E59" s="34">
        <v>2</v>
      </c>
      <c r="F59" s="42"/>
      <c r="G59" s="3" t="s">
        <v>54</v>
      </c>
      <c r="H59" s="43">
        <v>1</v>
      </c>
      <c r="K59" s="52">
        <f t="shared" si="6"/>
        <v>0</v>
      </c>
      <c r="L59" s="48">
        <f>F59*H59</f>
        <v>0</v>
      </c>
      <c r="N59" s="53">
        <f t="shared" si="7"/>
        <v>0</v>
      </c>
    </row>
    <row r="60" spans="1:14" ht="25.5" x14ac:dyDescent="0.2">
      <c r="A60" s="51" t="s">
        <v>69</v>
      </c>
      <c r="B60" s="1" t="s">
        <v>70</v>
      </c>
      <c r="C60" s="33"/>
      <c r="D60" s="3" t="s">
        <v>54</v>
      </c>
      <c r="E60" s="34">
        <v>4</v>
      </c>
      <c r="F60" s="42"/>
      <c r="G60" s="3" t="s">
        <v>54</v>
      </c>
      <c r="H60" s="43">
        <v>1</v>
      </c>
      <c r="K60" s="52">
        <f t="shared" si="6"/>
        <v>0</v>
      </c>
      <c r="L60" s="48">
        <f>F60*H60</f>
        <v>0</v>
      </c>
      <c r="N60" s="53">
        <f t="shared" si="7"/>
        <v>0</v>
      </c>
    </row>
    <row r="61" spans="1:14" ht="25.5" x14ac:dyDescent="0.2">
      <c r="A61" s="51" t="s">
        <v>71</v>
      </c>
      <c r="B61" s="2" t="s">
        <v>72</v>
      </c>
      <c r="C61" s="33"/>
      <c r="D61" s="3" t="s">
        <v>54</v>
      </c>
      <c r="E61" s="34">
        <v>2</v>
      </c>
      <c r="F61" s="42"/>
      <c r="G61" s="3" t="s">
        <v>54</v>
      </c>
      <c r="H61" s="43">
        <v>1</v>
      </c>
      <c r="K61" s="52">
        <f t="shared" si="6"/>
        <v>0</v>
      </c>
      <c r="L61" s="48">
        <f>F61*H61</f>
        <v>0</v>
      </c>
      <c r="N61" s="53">
        <f t="shared" si="7"/>
        <v>0</v>
      </c>
    </row>
    <row r="62" spans="1:14" x14ac:dyDescent="0.2">
      <c r="A62" s="51" t="s">
        <v>73</v>
      </c>
      <c r="B62" s="22" t="s">
        <v>74</v>
      </c>
      <c r="C62" s="33"/>
      <c r="D62" s="3" t="s">
        <v>75</v>
      </c>
      <c r="E62" s="34">
        <v>2</v>
      </c>
      <c r="F62" s="42"/>
      <c r="G62" s="3" t="s">
        <v>75</v>
      </c>
      <c r="H62" s="43">
        <v>1</v>
      </c>
      <c r="K62" s="52">
        <f t="shared" si="6"/>
        <v>0</v>
      </c>
      <c r="L62" s="48">
        <f>F62*H62</f>
        <v>0</v>
      </c>
      <c r="N62" s="53">
        <f t="shared" si="7"/>
        <v>0</v>
      </c>
    </row>
    <row r="63" spans="1:14" s="58" customFormat="1" ht="51" x14ac:dyDescent="0.2">
      <c r="A63" s="54" t="s">
        <v>150</v>
      </c>
      <c r="B63" s="24" t="s">
        <v>176</v>
      </c>
      <c r="C63" s="55"/>
      <c r="D63" s="46" t="s">
        <v>127</v>
      </c>
      <c r="E63" s="56">
        <v>25000</v>
      </c>
      <c r="F63" s="42"/>
      <c r="G63" s="46" t="s">
        <v>127</v>
      </c>
      <c r="H63" s="43">
        <v>6250</v>
      </c>
      <c r="I63" s="57"/>
      <c r="J63" s="57"/>
      <c r="K63" s="52">
        <f t="shared" si="6"/>
        <v>0</v>
      </c>
      <c r="L63" s="48"/>
      <c r="M63" s="57"/>
      <c r="N63" s="53">
        <f t="shared" si="7"/>
        <v>0</v>
      </c>
    </row>
    <row r="64" spans="1:14" ht="25.5" x14ac:dyDescent="0.2">
      <c r="A64" s="59">
        <v>403</v>
      </c>
      <c r="B64" s="3" t="s">
        <v>76</v>
      </c>
      <c r="C64" s="33"/>
      <c r="D64" s="3" t="s">
        <v>27</v>
      </c>
      <c r="E64" s="34">
        <v>2000</v>
      </c>
      <c r="F64" s="42"/>
      <c r="G64" s="3" t="s">
        <v>27</v>
      </c>
      <c r="H64" s="43">
        <v>500</v>
      </c>
      <c r="K64" s="52">
        <f t="shared" si="6"/>
        <v>0</v>
      </c>
      <c r="L64" s="48">
        <f>F64*H64</f>
        <v>0</v>
      </c>
      <c r="N64" s="53">
        <f t="shared" si="7"/>
        <v>0</v>
      </c>
    </row>
    <row r="65" spans="1:14" ht="25.5" x14ac:dyDescent="0.2">
      <c r="A65" s="59">
        <v>404</v>
      </c>
      <c r="B65" s="3" t="s">
        <v>177</v>
      </c>
      <c r="C65" s="99" t="s">
        <v>182</v>
      </c>
      <c r="D65" s="104" t="s">
        <v>54</v>
      </c>
      <c r="E65" s="28">
        <v>3</v>
      </c>
      <c r="F65" s="98" t="s">
        <v>22</v>
      </c>
      <c r="G65" s="98"/>
      <c r="H65" s="28"/>
      <c r="K65" s="60"/>
      <c r="L65" s="60"/>
      <c r="N65" s="60">
        <v>0</v>
      </c>
    </row>
    <row r="66" spans="1:14" ht="25.5" x14ac:dyDescent="0.2">
      <c r="A66" s="50" t="s">
        <v>178</v>
      </c>
      <c r="B66" s="3" t="s">
        <v>77</v>
      </c>
      <c r="C66" s="33"/>
      <c r="D66" s="3" t="s">
        <v>50</v>
      </c>
      <c r="E66" s="34">
        <v>25</v>
      </c>
      <c r="F66" s="42"/>
      <c r="G66" s="3" t="s">
        <v>50</v>
      </c>
      <c r="H66" s="43">
        <v>7</v>
      </c>
      <c r="K66" s="35">
        <f t="shared" si="6"/>
        <v>0</v>
      </c>
      <c r="L66" s="44">
        <f>F66*H66</f>
        <v>0</v>
      </c>
      <c r="N66" s="37">
        <f>K66+L66</f>
        <v>0</v>
      </c>
    </row>
    <row r="67" spans="1:14" ht="25.5" x14ac:dyDescent="0.2">
      <c r="A67" s="50" t="s">
        <v>179</v>
      </c>
      <c r="B67" s="3" t="s">
        <v>180</v>
      </c>
      <c r="C67" s="33"/>
      <c r="D67" s="3" t="s">
        <v>78</v>
      </c>
      <c r="E67" s="34">
        <v>2</v>
      </c>
      <c r="F67" s="42"/>
      <c r="G67" s="3" t="s">
        <v>78</v>
      </c>
      <c r="H67" s="43">
        <v>1</v>
      </c>
      <c r="K67" s="35">
        <f t="shared" si="6"/>
        <v>0</v>
      </c>
      <c r="L67" s="44">
        <f>F67*H67</f>
        <v>0</v>
      </c>
      <c r="N67" s="37">
        <f>K67+L67</f>
        <v>0</v>
      </c>
    </row>
    <row r="68" spans="1:14" ht="25.5" x14ac:dyDescent="0.2">
      <c r="A68" s="59">
        <v>405</v>
      </c>
      <c r="B68" s="3" t="s">
        <v>169</v>
      </c>
      <c r="C68" s="99" t="s">
        <v>182</v>
      </c>
      <c r="D68" s="104" t="s">
        <v>54</v>
      </c>
      <c r="E68" s="28">
        <v>1</v>
      </c>
      <c r="F68" s="98" t="s">
        <v>22</v>
      </c>
      <c r="G68" s="98"/>
      <c r="H68" s="28"/>
      <c r="K68" s="28" t="e">
        <f t="shared" si="6"/>
        <v>#VALUE!</v>
      </c>
      <c r="L68" s="60"/>
      <c r="N68" s="28">
        <v>0</v>
      </c>
    </row>
    <row r="69" spans="1:14" ht="25.5" x14ac:dyDescent="0.2">
      <c r="A69" s="59">
        <v>406</v>
      </c>
      <c r="B69" s="3" t="s">
        <v>79</v>
      </c>
      <c r="C69" s="103" t="s">
        <v>80</v>
      </c>
      <c r="D69" s="103"/>
      <c r="E69" s="28"/>
      <c r="F69" s="98" t="s">
        <v>22</v>
      </c>
      <c r="G69" s="98"/>
      <c r="H69" s="28"/>
      <c r="K69" s="36"/>
      <c r="L69" s="36"/>
      <c r="N69" s="36">
        <v>0</v>
      </c>
    </row>
    <row r="70" spans="1:14" x14ac:dyDescent="0.2">
      <c r="A70" s="31"/>
      <c r="B70" s="100"/>
      <c r="C70" s="101"/>
      <c r="D70" s="101"/>
      <c r="E70" s="101"/>
      <c r="F70" s="101"/>
      <c r="G70" s="101"/>
      <c r="H70" s="102"/>
      <c r="K70" s="31"/>
      <c r="L70" s="32"/>
      <c r="M70" s="32"/>
      <c r="N70" s="30"/>
    </row>
    <row r="71" spans="1:14" x14ac:dyDescent="0.2">
      <c r="A71" s="46" t="s">
        <v>147</v>
      </c>
      <c r="B71" s="3" t="s">
        <v>81</v>
      </c>
      <c r="C71" s="33"/>
      <c r="D71" s="3" t="s">
        <v>25</v>
      </c>
      <c r="E71" s="34">
        <v>1000</v>
      </c>
      <c r="F71" s="42"/>
      <c r="G71" s="3" t="s">
        <v>25</v>
      </c>
      <c r="H71" s="43">
        <v>250</v>
      </c>
      <c r="K71" s="35">
        <f t="shared" ref="K71:K84" si="8">C71*E71</f>
        <v>0</v>
      </c>
      <c r="L71" s="44">
        <f t="shared" ref="L71:L75" si="9">F71*H71</f>
        <v>0</v>
      </c>
      <c r="N71" s="37">
        <f t="shared" ref="N71:N75" si="10">K71+L71</f>
        <v>0</v>
      </c>
    </row>
    <row r="72" spans="1:14" x14ac:dyDescent="0.2">
      <c r="A72" s="46" t="s">
        <v>148</v>
      </c>
      <c r="B72" s="3" t="s">
        <v>82</v>
      </c>
      <c r="C72" s="33"/>
      <c r="D72" s="3" t="s">
        <v>25</v>
      </c>
      <c r="E72" s="34">
        <v>10000</v>
      </c>
      <c r="F72" s="42"/>
      <c r="G72" s="3" t="s">
        <v>25</v>
      </c>
      <c r="H72" s="43">
        <v>2500</v>
      </c>
      <c r="K72" s="35">
        <f t="shared" si="8"/>
        <v>0</v>
      </c>
      <c r="L72" s="44">
        <f t="shared" si="9"/>
        <v>0</v>
      </c>
      <c r="N72" s="37">
        <f t="shared" si="10"/>
        <v>0</v>
      </c>
    </row>
    <row r="73" spans="1:14" x14ac:dyDescent="0.2">
      <c r="A73" s="46" t="s">
        <v>149</v>
      </c>
      <c r="B73" s="3" t="s">
        <v>83</v>
      </c>
      <c r="C73" s="33"/>
      <c r="D73" s="3" t="s">
        <v>84</v>
      </c>
      <c r="E73" s="34">
        <v>100</v>
      </c>
      <c r="F73" s="42"/>
      <c r="G73" s="3" t="s">
        <v>84</v>
      </c>
      <c r="H73" s="43">
        <v>25</v>
      </c>
      <c r="K73" s="35">
        <f t="shared" si="8"/>
        <v>0</v>
      </c>
      <c r="L73" s="44">
        <f t="shared" si="9"/>
        <v>0</v>
      </c>
      <c r="N73" s="37">
        <f t="shared" si="10"/>
        <v>0</v>
      </c>
    </row>
    <row r="74" spans="1:14" x14ac:dyDescent="0.2">
      <c r="A74" s="46" t="s">
        <v>147</v>
      </c>
      <c r="B74" s="3" t="s">
        <v>85</v>
      </c>
      <c r="C74" s="33"/>
      <c r="D74" s="3" t="s">
        <v>25</v>
      </c>
      <c r="E74" s="34">
        <v>500</v>
      </c>
      <c r="F74" s="42"/>
      <c r="G74" s="3" t="s">
        <v>25</v>
      </c>
      <c r="H74" s="43">
        <v>125</v>
      </c>
      <c r="K74" s="35">
        <f t="shared" si="8"/>
        <v>0</v>
      </c>
      <c r="L74" s="44">
        <f t="shared" si="9"/>
        <v>0</v>
      </c>
      <c r="N74" s="37">
        <f t="shared" si="10"/>
        <v>0</v>
      </c>
    </row>
    <row r="75" spans="1:14" ht="25.5" x14ac:dyDescent="0.2">
      <c r="A75" s="46" t="s">
        <v>148</v>
      </c>
      <c r="B75" s="3" t="s">
        <v>86</v>
      </c>
      <c r="C75" s="33"/>
      <c r="D75" s="3" t="s">
        <v>25</v>
      </c>
      <c r="E75" s="34">
        <v>500</v>
      </c>
      <c r="F75" s="42"/>
      <c r="G75" s="3" t="s">
        <v>25</v>
      </c>
      <c r="H75" s="43">
        <v>125</v>
      </c>
      <c r="K75" s="35">
        <f t="shared" si="8"/>
        <v>0</v>
      </c>
      <c r="L75" s="44">
        <f t="shared" si="9"/>
        <v>0</v>
      </c>
      <c r="N75" s="37">
        <f t="shared" si="10"/>
        <v>0</v>
      </c>
    </row>
    <row r="76" spans="1:14" x14ac:dyDescent="0.2">
      <c r="A76" s="46" t="s">
        <v>149</v>
      </c>
      <c r="B76" s="3" t="s">
        <v>87</v>
      </c>
      <c r="C76" s="33"/>
      <c r="D76" s="3" t="s">
        <v>21</v>
      </c>
      <c r="E76" s="34">
        <v>10</v>
      </c>
      <c r="F76" s="99" t="s">
        <v>22</v>
      </c>
      <c r="G76" s="99"/>
      <c r="H76" s="28"/>
      <c r="K76" s="35">
        <f t="shared" si="8"/>
        <v>0</v>
      </c>
      <c r="L76" s="61"/>
      <c r="N76" s="37">
        <f t="shared" ref="N76:N84" si="11">K76</f>
        <v>0</v>
      </c>
    </row>
    <row r="77" spans="1:14" x14ac:dyDescent="0.2">
      <c r="A77" s="46" t="s">
        <v>151</v>
      </c>
      <c r="B77" s="3" t="s">
        <v>88</v>
      </c>
      <c r="C77" s="33"/>
      <c r="D77" s="3" t="s">
        <v>21</v>
      </c>
      <c r="E77" s="34">
        <v>10</v>
      </c>
      <c r="F77" s="99" t="s">
        <v>22</v>
      </c>
      <c r="G77" s="99"/>
      <c r="H77" s="28"/>
      <c r="K77" s="35">
        <f t="shared" si="8"/>
        <v>0</v>
      </c>
      <c r="L77" s="61"/>
      <c r="N77" s="37">
        <f t="shared" si="11"/>
        <v>0</v>
      </c>
    </row>
    <row r="78" spans="1:14" x14ac:dyDescent="0.2">
      <c r="A78" s="46" t="s">
        <v>152</v>
      </c>
      <c r="B78" s="3" t="s">
        <v>89</v>
      </c>
      <c r="C78" s="33"/>
      <c r="D78" s="3" t="s">
        <v>21</v>
      </c>
      <c r="E78" s="34">
        <v>10</v>
      </c>
      <c r="F78" s="99" t="s">
        <v>22</v>
      </c>
      <c r="G78" s="99"/>
      <c r="H78" s="28"/>
      <c r="K78" s="35">
        <f t="shared" si="8"/>
        <v>0</v>
      </c>
      <c r="L78" s="61"/>
      <c r="N78" s="37">
        <f t="shared" si="11"/>
        <v>0</v>
      </c>
    </row>
    <row r="79" spans="1:14" x14ac:dyDescent="0.2">
      <c r="A79" s="46" t="s">
        <v>153</v>
      </c>
      <c r="B79" s="3" t="s">
        <v>90</v>
      </c>
      <c r="C79" s="33"/>
      <c r="D79" s="3" t="s">
        <v>21</v>
      </c>
      <c r="E79" s="34">
        <v>10</v>
      </c>
      <c r="F79" s="98" t="s">
        <v>22</v>
      </c>
      <c r="G79" s="98"/>
      <c r="H79" s="28"/>
      <c r="K79" s="35">
        <f t="shared" si="8"/>
        <v>0</v>
      </c>
      <c r="L79" s="61"/>
      <c r="N79" s="37">
        <f t="shared" si="11"/>
        <v>0</v>
      </c>
    </row>
    <row r="80" spans="1:14" ht="25.5" x14ac:dyDescent="0.2">
      <c r="A80" s="46" t="s">
        <v>154</v>
      </c>
      <c r="B80" s="3" t="s">
        <v>91</v>
      </c>
      <c r="C80" s="33"/>
      <c r="D80" s="3" t="s">
        <v>21</v>
      </c>
      <c r="E80" s="34">
        <v>10</v>
      </c>
      <c r="F80" s="98" t="s">
        <v>22</v>
      </c>
      <c r="G80" s="98"/>
      <c r="H80" s="28"/>
      <c r="K80" s="35">
        <f t="shared" si="8"/>
        <v>0</v>
      </c>
      <c r="L80" s="61"/>
      <c r="N80" s="37">
        <f t="shared" si="11"/>
        <v>0</v>
      </c>
    </row>
    <row r="81" spans="1:14" ht="25.5" x14ac:dyDescent="0.2">
      <c r="A81" s="46" t="s">
        <v>155</v>
      </c>
      <c r="B81" s="3" t="s">
        <v>92</v>
      </c>
      <c r="C81" s="33"/>
      <c r="D81" s="3" t="s">
        <v>21</v>
      </c>
      <c r="E81" s="34">
        <v>10</v>
      </c>
      <c r="F81" s="98" t="s">
        <v>22</v>
      </c>
      <c r="G81" s="98"/>
      <c r="H81" s="28"/>
      <c r="K81" s="35">
        <f t="shared" si="8"/>
        <v>0</v>
      </c>
      <c r="L81" s="61"/>
      <c r="N81" s="37">
        <f t="shared" si="11"/>
        <v>0</v>
      </c>
    </row>
    <row r="82" spans="1:14" x14ac:dyDescent="0.2">
      <c r="A82" s="46" t="s">
        <v>156</v>
      </c>
      <c r="B82" s="3" t="s">
        <v>93</v>
      </c>
      <c r="C82" s="33"/>
      <c r="D82" s="3" t="s">
        <v>21</v>
      </c>
      <c r="E82" s="34">
        <v>100</v>
      </c>
      <c r="F82" s="113" t="s">
        <v>22</v>
      </c>
      <c r="G82" s="114"/>
      <c r="H82" s="28"/>
      <c r="K82" s="35">
        <f>C82*E82</f>
        <v>0</v>
      </c>
      <c r="L82" s="61"/>
      <c r="N82" s="37">
        <f>K82</f>
        <v>0</v>
      </c>
    </row>
    <row r="83" spans="1:14" x14ac:dyDescent="0.2">
      <c r="A83" s="46" t="s">
        <v>157</v>
      </c>
      <c r="B83" s="3" t="s">
        <v>94</v>
      </c>
      <c r="C83" s="33"/>
      <c r="D83" s="3" t="s">
        <v>21</v>
      </c>
      <c r="E83" s="34">
        <v>100</v>
      </c>
      <c r="F83" s="98" t="s">
        <v>22</v>
      </c>
      <c r="G83" s="98"/>
      <c r="H83" s="28"/>
      <c r="K83" s="52">
        <f>C83*E83</f>
        <v>0</v>
      </c>
      <c r="L83" s="60"/>
      <c r="N83" s="53">
        <f>K83</f>
        <v>0</v>
      </c>
    </row>
    <row r="84" spans="1:14" x14ac:dyDescent="0.2">
      <c r="A84" s="46" t="s">
        <v>158</v>
      </c>
      <c r="B84" s="3" t="s">
        <v>94</v>
      </c>
      <c r="C84" s="33"/>
      <c r="D84" s="3" t="s">
        <v>21</v>
      </c>
      <c r="E84" s="34">
        <v>100</v>
      </c>
      <c r="F84" s="98" t="s">
        <v>22</v>
      </c>
      <c r="G84" s="98"/>
      <c r="H84" s="28"/>
      <c r="K84" s="52">
        <f t="shared" si="8"/>
        <v>0</v>
      </c>
      <c r="L84" s="60"/>
      <c r="N84" s="53">
        <f t="shared" si="11"/>
        <v>0</v>
      </c>
    </row>
    <row r="85" spans="1:14" x14ac:dyDescent="0.2">
      <c r="A85" s="30" t="s">
        <v>174</v>
      </c>
      <c r="B85" s="111" t="s">
        <v>95</v>
      </c>
      <c r="C85" s="111"/>
      <c r="D85" s="111"/>
      <c r="E85" s="111"/>
      <c r="F85" s="111"/>
      <c r="G85" s="111"/>
      <c r="H85" s="111"/>
      <c r="K85" s="31"/>
      <c r="L85" s="32"/>
      <c r="M85" s="32"/>
      <c r="N85" s="30"/>
    </row>
    <row r="86" spans="1:14" x14ac:dyDescent="0.2">
      <c r="A86" s="10">
        <v>600</v>
      </c>
      <c r="B86" s="3" t="s">
        <v>96</v>
      </c>
      <c r="C86" s="33"/>
      <c r="D86" s="3" t="s">
        <v>21</v>
      </c>
      <c r="E86" s="34">
        <v>1</v>
      </c>
      <c r="F86" s="98" t="s">
        <v>22</v>
      </c>
      <c r="G86" s="98"/>
      <c r="H86" s="28"/>
      <c r="K86" s="62">
        <f>C86*E86</f>
        <v>0</v>
      </c>
      <c r="L86" s="49"/>
      <c r="N86" s="63">
        <f>K86</f>
        <v>0</v>
      </c>
    </row>
    <row r="90" spans="1:14" x14ac:dyDescent="0.2">
      <c r="E90" s="108" t="s">
        <v>193</v>
      </c>
      <c r="F90" s="109"/>
      <c r="G90" s="109"/>
      <c r="H90" s="109"/>
      <c r="I90" s="109"/>
      <c r="J90" s="110"/>
      <c r="K90" s="110"/>
      <c r="L90" s="105">
        <f>SUM(N12:N89)</f>
        <v>0</v>
      </c>
      <c r="M90" s="106"/>
      <c r="N90" s="107"/>
    </row>
  </sheetData>
  <mergeCells count="46">
    <mergeCell ref="A1:F1"/>
    <mergeCell ref="A3:G3"/>
    <mergeCell ref="A5:I5"/>
    <mergeCell ref="A6:N6"/>
    <mergeCell ref="B7:N7"/>
    <mergeCell ref="C55:D55"/>
    <mergeCell ref="F55:G55"/>
    <mergeCell ref="K9:K10"/>
    <mergeCell ref="L9:L10"/>
    <mergeCell ref="N9:N10"/>
    <mergeCell ref="B11:H11"/>
    <mergeCell ref="F12:G12"/>
    <mergeCell ref="F13:G13"/>
    <mergeCell ref="B9:B10"/>
    <mergeCell ref="C9:C10"/>
    <mergeCell ref="E9:E10"/>
    <mergeCell ref="F9:F10"/>
    <mergeCell ref="H9:H10"/>
    <mergeCell ref="F14:G14"/>
    <mergeCell ref="B15:H15"/>
    <mergeCell ref="B42:H42"/>
    <mergeCell ref="C43:D43"/>
    <mergeCell ref="F43:G43"/>
    <mergeCell ref="F78:G78"/>
    <mergeCell ref="C56:D56"/>
    <mergeCell ref="F56:G56"/>
    <mergeCell ref="B57:H57"/>
    <mergeCell ref="C65:D65"/>
    <mergeCell ref="F65:G65"/>
    <mergeCell ref="C68:D68"/>
    <mergeCell ref="F68:G68"/>
    <mergeCell ref="C69:D69"/>
    <mergeCell ref="F69:G69"/>
    <mergeCell ref="B70:H70"/>
    <mergeCell ref="F76:G76"/>
    <mergeCell ref="F77:G77"/>
    <mergeCell ref="B85:H85"/>
    <mergeCell ref="F86:G86"/>
    <mergeCell ref="E90:K90"/>
    <mergeCell ref="L90:N90"/>
    <mergeCell ref="F79:G79"/>
    <mergeCell ref="F80:G80"/>
    <mergeCell ref="F81:G81"/>
    <mergeCell ref="F82:G82"/>
    <mergeCell ref="F83:G83"/>
    <mergeCell ref="F84:G84"/>
  </mergeCells>
  <pageMargins left="0.75" right="0.75" top="1" bottom="1" header="0.5" footer="0.5"/>
  <pageSetup paperSize="5"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topLeftCell="A55" zoomScaleNormal="100" workbookViewId="0">
      <selection activeCell="H71" sqref="H71:H75"/>
    </sheetView>
  </sheetViews>
  <sheetFormatPr defaultRowHeight="12.75" x14ac:dyDescent="0.2"/>
  <cols>
    <col min="1" max="1" width="7.85546875" style="23" customWidth="1"/>
    <col min="2" max="2" width="33.7109375" style="23" customWidth="1"/>
    <col min="3" max="3" width="12.42578125" style="23" customWidth="1"/>
    <col min="4" max="4" width="10.28515625" style="21" customWidth="1"/>
    <col min="5" max="5" width="12.28515625" style="21" customWidth="1"/>
    <col min="6" max="6" width="12.42578125" style="21" customWidth="1"/>
    <col min="7" max="7" width="10.5703125" style="21" customWidth="1"/>
    <col min="8" max="8" width="11.7109375" style="21" customWidth="1"/>
    <col min="9" max="10" width="5.7109375" style="21" customWidth="1"/>
    <col min="11" max="11" width="11.42578125" style="21" customWidth="1"/>
    <col min="12" max="12" width="12.140625" style="21" customWidth="1"/>
    <col min="13" max="13" width="4.28515625" style="21" customWidth="1"/>
    <col min="14" max="14" width="12.5703125" style="21" customWidth="1"/>
    <col min="15" max="16384" width="9.140625" style="23"/>
  </cols>
  <sheetData>
    <row r="1" spans="1:14" ht="15.75" x14ac:dyDescent="0.25">
      <c r="A1" s="72" t="s">
        <v>107</v>
      </c>
      <c r="B1" s="72"/>
      <c r="C1" s="72"/>
      <c r="D1" s="72"/>
      <c r="E1" s="72"/>
      <c r="F1" s="72"/>
    </row>
    <row r="2" spans="1:14" ht="15.75" x14ac:dyDescent="0.25">
      <c r="A2" s="26"/>
    </row>
    <row r="3" spans="1:14" ht="15.75" x14ac:dyDescent="0.25">
      <c r="A3" s="72" t="s">
        <v>190</v>
      </c>
      <c r="B3" s="72"/>
      <c r="C3" s="72"/>
      <c r="D3" s="72"/>
      <c r="E3" s="72"/>
      <c r="F3" s="72"/>
      <c r="G3" s="72"/>
    </row>
    <row r="5" spans="1:14" x14ac:dyDescent="0.2">
      <c r="A5" s="119" t="s">
        <v>167</v>
      </c>
      <c r="B5" s="119"/>
      <c r="C5" s="119"/>
      <c r="D5" s="119"/>
      <c r="E5" s="119"/>
      <c r="F5" s="119"/>
      <c r="G5" s="119"/>
      <c r="H5" s="119"/>
      <c r="I5" s="119"/>
    </row>
    <row r="6" spans="1:14" ht="12.75" customHeight="1" x14ac:dyDescent="0.2">
      <c r="A6" s="115" t="s">
        <v>187</v>
      </c>
      <c r="B6" s="115"/>
      <c r="C6" s="115"/>
      <c r="D6" s="115"/>
      <c r="E6" s="115"/>
      <c r="F6" s="115"/>
      <c r="G6" s="115"/>
      <c r="H6" s="115"/>
      <c r="I6" s="115"/>
      <c r="J6" s="115"/>
      <c r="K6" s="115"/>
      <c r="L6" s="115"/>
      <c r="M6" s="115"/>
      <c r="N6" s="115"/>
    </row>
    <row r="7" spans="1:14" x14ac:dyDescent="0.2">
      <c r="B7" s="115" t="s">
        <v>188</v>
      </c>
      <c r="C7" s="116"/>
      <c r="D7" s="116"/>
      <c r="E7" s="116"/>
      <c r="F7" s="116"/>
      <c r="G7" s="116"/>
      <c r="H7" s="116"/>
      <c r="I7" s="116"/>
      <c r="J7" s="116"/>
      <c r="K7" s="116"/>
      <c r="L7" s="116"/>
      <c r="M7" s="116"/>
      <c r="N7" s="116"/>
    </row>
    <row r="9" spans="1:14" x14ac:dyDescent="0.2">
      <c r="A9" s="27"/>
      <c r="B9" s="103" t="s">
        <v>119</v>
      </c>
      <c r="C9" s="103" t="s">
        <v>15</v>
      </c>
      <c r="D9" s="28"/>
      <c r="E9" s="98" t="s">
        <v>17</v>
      </c>
      <c r="F9" s="98" t="s">
        <v>16</v>
      </c>
      <c r="G9" s="28"/>
      <c r="H9" s="98" t="s">
        <v>18</v>
      </c>
      <c r="I9" s="29"/>
      <c r="J9" s="29"/>
      <c r="K9" s="98" t="s">
        <v>19</v>
      </c>
      <c r="L9" s="98" t="s">
        <v>20</v>
      </c>
      <c r="M9" s="28"/>
      <c r="N9" s="98" t="s">
        <v>98</v>
      </c>
    </row>
    <row r="10" spans="1:14" ht="25.5" x14ac:dyDescent="0.2">
      <c r="A10" s="10" t="s">
        <v>14</v>
      </c>
      <c r="B10" s="103"/>
      <c r="C10" s="103"/>
      <c r="D10" s="28"/>
      <c r="E10" s="98"/>
      <c r="F10" s="98"/>
      <c r="G10" s="28"/>
      <c r="H10" s="98"/>
      <c r="I10" s="29"/>
      <c r="J10" s="29"/>
      <c r="K10" s="98"/>
      <c r="L10" s="98"/>
      <c r="M10" s="28"/>
      <c r="N10" s="98"/>
    </row>
    <row r="11" spans="1:14" x14ac:dyDescent="0.2">
      <c r="A11" s="30" t="s">
        <v>170</v>
      </c>
      <c r="B11" s="111" t="s">
        <v>125</v>
      </c>
      <c r="C11" s="111"/>
      <c r="D11" s="111"/>
      <c r="E11" s="111"/>
      <c r="F11" s="111"/>
      <c r="G11" s="111"/>
      <c r="H11" s="111"/>
      <c r="K11" s="31"/>
      <c r="L11" s="32"/>
      <c r="M11" s="32"/>
      <c r="N11" s="30"/>
    </row>
    <row r="12" spans="1:14" ht="25.5" x14ac:dyDescent="0.2">
      <c r="A12" s="10">
        <v>101</v>
      </c>
      <c r="B12" s="25" t="s">
        <v>186</v>
      </c>
      <c r="C12" s="33"/>
      <c r="D12" s="25" t="s">
        <v>21</v>
      </c>
      <c r="E12" s="34">
        <v>1</v>
      </c>
      <c r="F12" s="98" t="s">
        <v>22</v>
      </c>
      <c r="G12" s="98"/>
      <c r="H12" s="28"/>
      <c r="K12" s="35">
        <f>C12*E12</f>
        <v>0</v>
      </c>
      <c r="L12" s="36"/>
      <c r="N12" s="37">
        <f>K12</f>
        <v>0</v>
      </c>
    </row>
    <row r="13" spans="1:14" ht="25.5" x14ac:dyDescent="0.2">
      <c r="A13" s="38">
        <v>103</v>
      </c>
      <c r="B13" s="14" t="s">
        <v>124</v>
      </c>
      <c r="C13" s="33"/>
      <c r="D13" s="15" t="s">
        <v>181</v>
      </c>
      <c r="E13" s="34">
        <v>10</v>
      </c>
      <c r="F13" s="98" t="s">
        <v>22</v>
      </c>
      <c r="G13" s="98"/>
      <c r="H13" s="28"/>
      <c r="K13" s="35">
        <f>C13*E13</f>
        <v>0</v>
      </c>
      <c r="L13" s="36"/>
      <c r="N13" s="37">
        <f>K13</f>
        <v>0</v>
      </c>
    </row>
    <row r="14" spans="1:14" ht="25.5" x14ac:dyDescent="0.2">
      <c r="A14" s="38">
        <v>104</v>
      </c>
      <c r="B14" s="15" t="s">
        <v>139</v>
      </c>
      <c r="C14" s="33"/>
      <c r="D14" s="15" t="s">
        <v>181</v>
      </c>
      <c r="E14" s="34">
        <v>4</v>
      </c>
      <c r="F14" s="98" t="s">
        <v>22</v>
      </c>
      <c r="G14" s="98"/>
      <c r="H14" s="28"/>
      <c r="K14" s="35">
        <f>C14*E14</f>
        <v>0</v>
      </c>
      <c r="L14" s="36"/>
      <c r="N14" s="37">
        <f>K14</f>
        <v>0</v>
      </c>
    </row>
    <row r="15" spans="1:14" x14ac:dyDescent="0.2">
      <c r="A15" s="30" t="s">
        <v>171</v>
      </c>
      <c r="B15" s="111" t="s">
        <v>23</v>
      </c>
      <c r="C15" s="111"/>
      <c r="D15" s="111"/>
      <c r="E15" s="111"/>
      <c r="F15" s="111"/>
      <c r="G15" s="111"/>
      <c r="H15" s="111"/>
      <c r="K15" s="31"/>
      <c r="L15" s="32"/>
      <c r="M15" s="32"/>
      <c r="N15" s="30"/>
    </row>
    <row r="16" spans="1:14" x14ac:dyDescent="0.2">
      <c r="A16" s="40" t="s">
        <v>28</v>
      </c>
      <c r="B16" s="22" t="s">
        <v>24</v>
      </c>
      <c r="C16" s="33"/>
      <c r="D16" s="25" t="s">
        <v>25</v>
      </c>
      <c r="E16" s="41">
        <v>210000</v>
      </c>
      <c r="F16" s="42"/>
      <c r="G16" s="25" t="s">
        <v>25</v>
      </c>
      <c r="H16" s="43">
        <v>52500</v>
      </c>
      <c r="K16" s="35">
        <f t="shared" ref="K16:K41" si="0">C16*E16</f>
        <v>0</v>
      </c>
      <c r="L16" s="44">
        <f t="shared" ref="L16:L41" si="1">F16*H16</f>
        <v>0</v>
      </c>
      <c r="N16" s="37">
        <f t="shared" ref="N16:N41" si="2">K16+L16</f>
        <v>0</v>
      </c>
    </row>
    <row r="17" spans="1:14" ht="25.5" x14ac:dyDescent="0.2">
      <c r="A17" s="40" t="s">
        <v>30</v>
      </c>
      <c r="B17" s="3" t="s">
        <v>140</v>
      </c>
      <c r="C17" s="33"/>
      <c r="D17" s="25" t="s">
        <v>25</v>
      </c>
      <c r="E17" s="34">
        <v>5000</v>
      </c>
      <c r="F17" s="42"/>
      <c r="G17" s="25" t="s">
        <v>25</v>
      </c>
      <c r="H17" s="43">
        <v>1250</v>
      </c>
      <c r="K17" s="35">
        <f t="shared" si="0"/>
        <v>0</v>
      </c>
      <c r="L17" s="44">
        <f t="shared" si="1"/>
        <v>0</v>
      </c>
      <c r="N17" s="37">
        <f t="shared" si="2"/>
        <v>0</v>
      </c>
    </row>
    <row r="18" spans="1:14" x14ac:dyDescent="0.2">
      <c r="A18" s="40" t="s">
        <v>32</v>
      </c>
      <c r="B18" s="1" t="s">
        <v>26</v>
      </c>
      <c r="C18" s="33"/>
      <c r="D18" s="15" t="s">
        <v>25</v>
      </c>
      <c r="E18" s="41">
        <v>215000</v>
      </c>
      <c r="F18" s="42"/>
      <c r="G18" s="15" t="s">
        <v>25</v>
      </c>
      <c r="H18" s="43">
        <v>53750</v>
      </c>
      <c r="K18" s="35">
        <f t="shared" si="0"/>
        <v>0</v>
      </c>
      <c r="L18" s="44">
        <f t="shared" si="1"/>
        <v>0</v>
      </c>
      <c r="N18" s="37">
        <f t="shared" si="2"/>
        <v>0</v>
      </c>
    </row>
    <row r="19" spans="1:14" x14ac:dyDescent="0.2">
      <c r="A19" s="45" t="s">
        <v>142</v>
      </c>
      <c r="B19" s="16" t="s">
        <v>29</v>
      </c>
      <c r="C19" s="33"/>
      <c r="D19" s="25" t="s">
        <v>25</v>
      </c>
      <c r="E19" s="41">
        <v>200000</v>
      </c>
      <c r="F19" s="42"/>
      <c r="G19" s="25" t="s">
        <v>25</v>
      </c>
      <c r="H19" s="43">
        <v>50000</v>
      </c>
      <c r="K19" s="35">
        <f>C19*E19</f>
        <v>0</v>
      </c>
      <c r="L19" s="44">
        <f t="shared" si="1"/>
        <v>0</v>
      </c>
      <c r="N19" s="37">
        <f t="shared" si="2"/>
        <v>0</v>
      </c>
    </row>
    <row r="20" spans="1:14" x14ac:dyDescent="0.2">
      <c r="A20" s="45" t="s">
        <v>143</v>
      </c>
      <c r="B20" s="17" t="s">
        <v>31</v>
      </c>
      <c r="C20" s="33"/>
      <c r="D20" s="25" t="s">
        <v>25</v>
      </c>
      <c r="E20" s="41">
        <v>5000</v>
      </c>
      <c r="F20" s="42"/>
      <c r="G20" s="25" t="s">
        <v>25</v>
      </c>
      <c r="H20" s="43">
        <v>1250</v>
      </c>
      <c r="K20" s="35">
        <f t="shared" si="0"/>
        <v>0</v>
      </c>
      <c r="L20" s="44">
        <f t="shared" si="1"/>
        <v>0</v>
      </c>
      <c r="N20" s="37">
        <f t="shared" si="2"/>
        <v>0</v>
      </c>
    </row>
    <row r="21" spans="1:14" x14ac:dyDescent="0.2">
      <c r="A21" s="45" t="s">
        <v>145</v>
      </c>
      <c r="B21" s="17" t="s">
        <v>146</v>
      </c>
      <c r="C21" s="33"/>
      <c r="D21" s="25" t="s">
        <v>25</v>
      </c>
      <c r="E21" s="41">
        <v>50</v>
      </c>
      <c r="F21" s="42"/>
      <c r="G21" s="25" t="s">
        <v>25</v>
      </c>
      <c r="H21" s="43">
        <v>12</v>
      </c>
      <c r="K21" s="35">
        <f>C21*E21</f>
        <v>0</v>
      </c>
      <c r="L21" s="44">
        <f>F21*H21</f>
        <v>0</v>
      </c>
      <c r="N21" s="37">
        <f>K21+L21</f>
        <v>0</v>
      </c>
    </row>
    <row r="22" spans="1:14" x14ac:dyDescent="0.2">
      <c r="A22" s="45" t="s">
        <v>144</v>
      </c>
      <c r="B22" s="16" t="s">
        <v>33</v>
      </c>
      <c r="C22" s="33"/>
      <c r="D22" s="25" t="s">
        <v>25</v>
      </c>
      <c r="E22" s="41">
        <v>10000</v>
      </c>
      <c r="F22" s="42"/>
      <c r="G22" s="25" t="s">
        <v>25</v>
      </c>
      <c r="H22" s="43">
        <v>2500</v>
      </c>
      <c r="K22" s="35">
        <f t="shared" si="0"/>
        <v>0</v>
      </c>
      <c r="L22" s="44">
        <f t="shared" si="1"/>
        <v>0</v>
      </c>
      <c r="N22" s="37">
        <f t="shared" si="2"/>
        <v>0</v>
      </c>
    </row>
    <row r="23" spans="1:14" x14ac:dyDescent="0.2">
      <c r="A23" s="10">
        <v>204</v>
      </c>
      <c r="B23" s="1" t="s">
        <v>34</v>
      </c>
      <c r="C23" s="33"/>
      <c r="D23" s="25" t="s">
        <v>25</v>
      </c>
      <c r="E23" s="41">
        <v>215000</v>
      </c>
      <c r="F23" s="42"/>
      <c r="G23" s="25" t="s">
        <v>25</v>
      </c>
      <c r="H23" s="43">
        <v>53750</v>
      </c>
      <c r="K23" s="35">
        <f t="shared" si="0"/>
        <v>0</v>
      </c>
      <c r="L23" s="44">
        <f t="shared" si="1"/>
        <v>0</v>
      </c>
      <c r="N23" s="37">
        <f t="shared" si="2"/>
        <v>0</v>
      </c>
    </row>
    <row r="24" spans="1:14" x14ac:dyDescent="0.2">
      <c r="A24" s="10" t="s">
        <v>37</v>
      </c>
      <c r="B24" s="1" t="s">
        <v>35</v>
      </c>
      <c r="C24" s="33"/>
      <c r="D24" s="25" t="s">
        <v>25</v>
      </c>
      <c r="E24" s="41">
        <v>215000</v>
      </c>
      <c r="F24" s="42"/>
      <c r="G24" s="25" t="s">
        <v>25</v>
      </c>
      <c r="H24" s="43">
        <v>53750</v>
      </c>
      <c r="K24" s="35">
        <f t="shared" si="0"/>
        <v>0</v>
      </c>
      <c r="L24" s="44">
        <f t="shared" si="1"/>
        <v>0</v>
      </c>
      <c r="N24" s="37">
        <f t="shared" si="2"/>
        <v>0</v>
      </c>
    </row>
    <row r="25" spans="1:14" x14ac:dyDescent="0.2">
      <c r="A25" s="10" t="s">
        <v>39</v>
      </c>
      <c r="B25" s="1" t="s">
        <v>36</v>
      </c>
      <c r="C25" s="33"/>
      <c r="D25" s="25" t="s">
        <v>25</v>
      </c>
      <c r="E25" s="41">
        <v>100</v>
      </c>
      <c r="F25" s="42"/>
      <c r="G25" s="25" t="s">
        <v>25</v>
      </c>
      <c r="H25" s="43">
        <v>25</v>
      </c>
      <c r="K25" s="35">
        <f t="shared" si="0"/>
        <v>0</v>
      </c>
      <c r="L25" s="44">
        <f t="shared" si="1"/>
        <v>0</v>
      </c>
      <c r="N25" s="37">
        <f t="shared" si="2"/>
        <v>0</v>
      </c>
    </row>
    <row r="26" spans="1:14" ht="25.5" x14ac:dyDescent="0.2">
      <c r="A26" s="10">
        <v>206</v>
      </c>
      <c r="B26" s="1" t="s">
        <v>38</v>
      </c>
      <c r="C26" s="33"/>
      <c r="D26" s="15" t="s">
        <v>135</v>
      </c>
      <c r="E26" s="41">
        <v>500</v>
      </c>
      <c r="F26" s="42"/>
      <c r="G26" s="15" t="s">
        <v>135</v>
      </c>
      <c r="H26" s="43">
        <v>125</v>
      </c>
      <c r="K26" s="35">
        <f t="shared" si="0"/>
        <v>0</v>
      </c>
      <c r="L26" s="44">
        <f t="shared" si="1"/>
        <v>0</v>
      </c>
      <c r="N26" s="37">
        <f t="shared" si="2"/>
        <v>0</v>
      </c>
    </row>
    <row r="27" spans="1:14" x14ac:dyDescent="0.2">
      <c r="A27" s="46" t="s">
        <v>128</v>
      </c>
      <c r="B27" s="1" t="s">
        <v>40</v>
      </c>
      <c r="C27" s="33"/>
      <c r="D27" s="3" t="s">
        <v>27</v>
      </c>
      <c r="E27" s="41">
        <v>10000</v>
      </c>
      <c r="F27" s="42"/>
      <c r="G27" s="3" t="s">
        <v>27</v>
      </c>
      <c r="H27" s="43">
        <v>2500</v>
      </c>
      <c r="K27" s="35">
        <f t="shared" si="0"/>
        <v>0</v>
      </c>
      <c r="L27" s="44">
        <f t="shared" si="1"/>
        <v>0</v>
      </c>
      <c r="N27" s="37">
        <f t="shared" si="2"/>
        <v>0</v>
      </c>
    </row>
    <row r="28" spans="1:14" x14ac:dyDescent="0.2">
      <c r="A28" s="46" t="s">
        <v>129</v>
      </c>
      <c r="B28" s="1" t="s">
        <v>41</v>
      </c>
      <c r="C28" s="33"/>
      <c r="D28" s="3" t="s">
        <v>27</v>
      </c>
      <c r="E28" s="41">
        <v>35000</v>
      </c>
      <c r="F28" s="42"/>
      <c r="G28" s="3" t="s">
        <v>27</v>
      </c>
      <c r="H28" s="43">
        <v>8750</v>
      </c>
      <c r="K28" s="35">
        <f t="shared" si="0"/>
        <v>0</v>
      </c>
      <c r="L28" s="44">
        <f t="shared" si="1"/>
        <v>0</v>
      </c>
      <c r="N28" s="37">
        <f t="shared" si="2"/>
        <v>0</v>
      </c>
    </row>
    <row r="29" spans="1:14" ht="25.5" x14ac:dyDescent="0.2">
      <c r="A29" s="46" t="s">
        <v>130</v>
      </c>
      <c r="B29" s="1" t="s">
        <v>42</v>
      </c>
      <c r="C29" s="33"/>
      <c r="D29" s="3" t="s">
        <v>27</v>
      </c>
      <c r="E29" s="41">
        <v>35000</v>
      </c>
      <c r="F29" s="42"/>
      <c r="G29" s="3" t="s">
        <v>27</v>
      </c>
      <c r="H29" s="43">
        <v>8750</v>
      </c>
      <c r="K29" s="35">
        <f t="shared" si="0"/>
        <v>0</v>
      </c>
      <c r="L29" s="44">
        <f t="shared" si="1"/>
        <v>0</v>
      </c>
      <c r="N29" s="37">
        <f t="shared" si="2"/>
        <v>0</v>
      </c>
    </row>
    <row r="30" spans="1:14" x14ac:dyDescent="0.2">
      <c r="A30" s="38" t="s">
        <v>131</v>
      </c>
      <c r="B30" s="14" t="s">
        <v>132</v>
      </c>
      <c r="C30" s="33"/>
      <c r="D30" s="3" t="s">
        <v>27</v>
      </c>
      <c r="E30" s="41">
        <v>4000</v>
      </c>
      <c r="F30" s="42"/>
      <c r="G30" s="3" t="s">
        <v>27</v>
      </c>
      <c r="H30" s="43">
        <v>1000</v>
      </c>
      <c r="K30" s="35">
        <f t="shared" si="0"/>
        <v>0</v>
      </c>
      <c r="L30" s="44"/>
      <c r="N30" s="37">
        <f t="shared" si="2"/>
        <v>0</v>
      </c>
    </row>
    <row r="31" spans="1:14" ht="25.5" x14ac:dyDescent="0.2">
      <c r="A31" s="47" t="s">
        <v>109</v>
      </c>
      <c r="B31" s="1" t="s">
        <v>43</v>
      </c>
      <c r="C31" s="33"/>
      <c r="D31" s="3" t="s">
        <v>27</v>
      </c>
      <c r="E31" s="41">
        <v>100</v>
      </c>
      <c r="F31" s="42"/>
      <c r="G31" s="3" t="s">
        <v>27</v>
      </c>
      <c r="H31" s="43">
        <v>25</v>
      </c>
      <c r="K31" s="35">
        <f t="shared" si="0"/>
        <v>0</v>
      </c>
      <c r="L31" s="44">
        <f t="shared" si="1"/>
        <v>0</v>
      </c>
      <c r="N31" s="37">
        <f t="shared" si="2"/>
        <v>0</v>
      </c>
    </row>
    <row r="32" spans="1:14" ht="25.5" x14ac:dyDescent="0.2">
      <c r="A32" s="47" t="s">
        <v>110</v>
      </c>
      <c r="B32" s="1" t="s">
        <v>44</v>
      </c>
      <c r="C32" s="33"/>
      <c r="D32" s="3" t="s">
        <v>27</v>
      </c>
      <c r="E32" s="41">
        <v>100</v>
      </c>
      <c r="F32" s="42"/>
      <c r="G32" s="3" t="s">
        <v>27</v>
      </c>
      <c r="H32" s="43">
        <v>25</v>
      </c>
      <c r="K32" s="35">
        <f t="shared" si="0"/>
        <v>0</v>
      </c>
      <c r="L32" s="44">
        <f t="shared" si="1"/>
        <v>0</v>
      </c>
      <c r="N32" s="37">
        <f t="shared" si="2"/>
        <v>0</v>
      </c>
    </row>
    <row r="33" spans="1:14" ht="25.5" x14ac:dyDescent="0.2">
      <c r="A33" s="47" t="s">
        <v>111</v>
      </c>
      <c r="B33" s="1" t="s">
        <v>45</v>
      </c>
      <c r="C33" s="33"/>
      <c r="D33" s="3" t="s">
        <v>27</v>
      </c>
      <c r="E33" s="41">
        <v>100</v>
      </c>
      <c r="F33" s="42"/>
      <c r="G33" s="3" t="s">
        <v>27</v>
      </c>
      <c r="H33" s="43">
        <v>25</v>
      </c>
      <c r="K33" s="35">
        <f t="shared" si="0"/>
        <v>0</v>
      </c>
      <c r="L33" s="44">
        <f t="shared" si="1"/>
        <v>0</v>
      </c>
      <c r="N33" s="37">
        <f t="shared" si="2"/>
        <v>0</v>
      </c>
    </row>
    <row r="34" spans="1:14" ht="25.5" x14ac:dyDescent="0.2">
      <c r="A34" s="47" t="s">
        <v>112</v>
      </c>
      <c r="B34" s="1" t="s">
        <v>46</v>
      </c>
      <c r="C34" s="42"/>
      <c r="D34" s="3" t="s">
        <v>27</v>
      </c>
      <c r="E34" s="41">
        <v>100</v>
      </c>
      <c r="F34" s="42"/>
      <c r="G34" s="3" t="s">
        <v>27</v>
      </c>
      <c r="H34" s="43">
        <v>25</v>
      </c>
      <c r="K34" s="35">
        <f t="shared" si="0"/>
        <v>0</v>
      </c>
      <c r="L34" s="44">
        <f t="shared" si="1"/>
        <v>0</v>
      </c>
      <c r="N34" s="37">
        <f t="shared" si="2"/>
        <v>0</v>
      </c>
    </row>
    <row r="35" spans="1:14" ht="25.5" x14ac:dyDescent="0.2">
      <c r="A35" s="47" t="s">
        <v>113</v>
      </c>
      <c r="B35" s="1" t="s">
        <v>47</v>
      </c>
      <c r="C35" s="33"/>
      <c r="D35" s="3" t="s">
        <v>27</v>
      </c>
      <c r="E35" s="41">
        <v>100</v>
      </c>
      <c r="F35" s="42"/>
      <c r="G35" s="3" t="s">
        <v>27</v>
      </c>
      <c r="H35" s="43">
        <v>25</v>
      </c>
      <c r="K35" s="35">
        <f t="shared" si="0"/>
        <v>0</v>
      </c>
      <c r="L35" s="44">
        <f t="shared" si="1"/>
        <v>0</v>
      </c>
      <c r="N35" s="37">
        <f t="shared" si="2"/>
        <v>0</v>
      </c>
    </row>
    <row r="36" spans="1:14" ht="25.5" x14ac:dyDescent="0.2">
      <c r="A36" s="38" t="s">
        <v>114</v>
      </c>
      <c r="B36" s="15" t="s">
        <v>122</v>
      </c>
      <c r="C36" s="33"/>
      <c r="D36" s="3" t="s">
        <v>27</v>
      </c>
      <c r="E36" s="41">
        <v>1000</v>
      </c>
      <c r="F36" s="42"/>
      <c r="G36" s="3" t="s">
        <v>27</v>
      </c>
      <c r="H36" s="43">
        <v>250</v>
      </c>
      <c r="K36" s="35">
        <f t="shared" si="0"/>
        <v>0</v>
      </c>
      <c r="L36" s="44">
        <f t="shared" si="1"/>
        <v>0</v>
      </c>
      <c r="N36" s="37">
        <f t="shared" si="2"/>
        <v>0</v>
      </c>
    </row>
    <row r="37" spans="1:14" ht="25.5" x14ac:dyDescent="0.2">
      <c r="A37" s="38" t="s">
        <v>115</v>
      </c>
      <c r="B37" s="15" t="s">
        <v>168</v>
      </c>
      <c r="C37" s="33"/>
      <c r="D37" s="3" t="s">
        <v>27</v>
      </c>
      <c r="E37" s="41">
        <v>1000</v>
      </c>
      <c r="F37" s="42"/>
      <c r="G37" s="3" t="s">
        <v>27</v>
      </c>
      <c r="H37" s="43">
        <v>250</v>
      </c>
      <c r="K37" s="35">
        <f t="shared" si="0"/>
        <v>0</v>
      </c>
      <c r="L37" s="44">
        <f t="shared" si="1"/>
        <v>0</v>
      </c>
      <c r="N37" s="37">
        <f t="shared" si="2"/>
        <v>0</v>
      </c>
    </row>
    <row r="38" spans="1:14" ht="25.5" x14ac:dyDescent="0.2">
      <c r="A38" s="38" t="s">
        <v>116</v>
      </c>
      <c r="B38" s="15" t="s">
        <v>126</v>
      </c>
      <c r="C38" s="33"/>
      <c r="D38" s="15" t="s">
        <v>25</v>
      </c>
      <c r="E38" s="41">
        <v>10000</v>
      </c>
      <c r="F38" s="42"/>
      <c r="G38" s="15" t="s">
        <v>25</v>
      </c>
      <c r="H38" s="43">
        <v>2500</v>
      </c>
      <c r="K38" s="35">
        <f t="shared" si="0"/>
        <v>0</v>
      </c>
      <c r="L38" s="44">
        <f t="shared" si="1"/>
        <v>0</v>
      </c>
      <c r="N38" s="37">
        <f t="shared" si="2"/>
        <v>0</v>
      </c>
    </row>
    <row r="39" spans="1:14" ht="25.5" x14ac:dyDescent="0.2">
      <c r="A39" s="38" t="s">
        <v>133</v>
      </c>
      <c r="B39" s="14" t="s">
        <v>134</v>
      </c>
      <c r="C39" s="33"/>
      <c r="D39" s="3" t="s">
        <v>135</v>
      </c>
      <c r="E39" s="41">
        <v>2</v>
      </c>
      <c r="F39" s="42"/>
      <c r="G39" s="3" t="s">
        <v>135</v>
      </c>
      <c r="H39" s="43">
        <v>1</v>
      </c>
      <c r="K39" s="35">
        <f t="shared" si="0"/>
        <v>0</v>
      </c>
      <c r="L39" s="48">
        <f t="shared" si="1"/>
        <v>0</v>
      </c>
      <c r="N39" s="37">
        <f t="shared" si="2"/>
        <v>0</v>
      </c>
    </row>
    <row r="40" spans="1:14" x14ac:dyDescent="0.2">
      <c r="A40" s="38" t="s">
        <v>136</v>
      </c>
      <c r="B40" s="14" t="s">
        <v>138</v>
      </c>
      <c r="C40" s="33"/>
      <c r="D40" s="15" t="s">
        <v>27</v>
      </c>
      <c r="E40" s="41">
        <v>2000</v>
      </c>
      <c r="F40" s="42"/>
      <c r="G40" s="15" t="s">
        <v>27</v>
      </c>
      <c r="H40" s="43">
        <v>500</v>
      </c>
      <c r="K40" s="39">
        <f t="shared" si="0"/>
        <v>0</v>
      </c>
      <c r="L40" s="48">
        <f t="shared" si="1"/>
        <v>0</v>
      </c>
      <c r="N40" s="37">
        <f t="shared" si="2"/>
        <v>0</v>
      </c>
    </row>
    <row r="41" spans="1:14" ht="25.5" x14ac:dyDescent="0.2">
      <c r="A41" s="38" t="s">
        <v>137</v>
      </c>
      <c r="B41" s="14" t="s">
        <v>141</v>
      </c>
      <c r="C41" s="33"/>
      <c r="D41" s="15" t="s">
        <v>181</v>
      </c>
      <c r="E41" s="41">
        <v>6</v>
      </c>
      <c r="F41" s="42"/>
      <c r="G41" s="15" t="s">
        <v>181</v>
      </c>
      <c r="H41" s="43">
        <v>2</v>
      </c>
      <c r="K41" s="39">
        <f t="shared" si="0"/>
        <v>0</v>
      </c>
      <c r="L41" s="48">
        <f t="shared" si="1"/>
        <v>0</v>
      </c>
      <c r="N41" s="37">
        <f t="shared" si="2"/>
        <v>0</v>
      </c>
    </row>
    <row r="42" spans="1:14" x14ac:dyDescent="0.2">
      <c r="A42" s="30" t="s">
        <v>172</v>
      </c>
      <c r="B42" s="111" t="s">
        <v>48</v>
      </c>
      <c r="C42" s="111"/>
      <c r="D42" s="111"/>
      <c r="E42" s="111"/>
      <c r="F42" s="111"/>
      <c r="G42" s="111"/>
      <c r="H42" s="111"/>
      <c r="K42" s="31"/>
      <c r="L42" s="32"/>
      <c r="M42" s="32"/>
      <c r="N42" s="30"/>
    </row>
    <row r="43" spans="1:14" ht="25.5" x14ac:dyDescent="0.2">
      <c r="A43" s="10">
        <v>301</v>
      </c>
      <c r="B43" s="3" t="s">
        <v>175</v>
      </c>
      <c r="C43" s="99" t="s">
        <v>185</v>
      </c>
      <c r="D43" s="104" t="s">
        <v>54</v>
      </c>
      <c r="E43" s="28">
        <v>1</v>
      </c>
      <c r="F43" s="96" t="s">
        <v>22</v>
      </c>
      <c r="G43" s="97"/>
      <c r="H43" s="28"/>
      <c r="K43" s="49" t="e">
        <f t="shared" ref="K43:K54" si="3">C43*E43</f>
        <v>#VALUE!</v>
      </c>
      <c r="L43" s="49"/>
      <c r="N43" s="28">
        <v>0</v>
      </c>
    </row>
    <row r="44" spans="1:14" x14ac:dyDescent="0.2">
      <c r="A44" s="40" t="s">
        <v>159</v>
      </c>
      <c r="B44" s="1" t="s">
        <v>49</v>
      </c>
      <c r="C44" s="33"/>
      <c r="D44" s="3" t="s">
        <v>50</v>
      </c>
      <c r="E44" s="34">
        <v>10</v>
      </c>
      <c r="F44" s="42"/>
      <c r="G44" s="3" t="s">
        <v>50</v>
      </c>
      <c r="H44" s="43">
        <v>2</v>
      </c>
      <c r="K44" s="35">
        <f t="shared" si="3"/>
        <v>0</v>
      </c>
      <c r="L44" s="44">
        <f t="shared" ref="L44:L54" si="4">F44*H44</f>
        <v>0</v>
      </c>
      <c r="N44" s="37">
        <f t="shared" ref="N44:N54" si="5">K44+L44</f>
        <v>0</v>
      </c>
    </row>
    <row r="45" spans="1:14" x14ac:dyDescent="0.2">
      <c r="A45" s="40" t="s">
        <v>160</v>
      </c>
      <c r="B45" s="3" t="s">
        <v>51</v>
      </c>
      <c r="C45" s="33"/>
      <c r="D45" s="3" t="s">
        <v>50</v>
      </c>
      <c r="E45" s="34">
        <v>10</v>
      </c>
      <c r="F45" s="42"/>
      <c r="G45" s="3" t="s">
        <v>50</v>
      </c>
      <c r="H45" s="43">
        <v>2</v>
      </c>
      <c r="K45" s="35">
        <f t="shared" si="3"/>
        <v>0</v>
      </c>
      <c r="L45" s="44">
        <f t="shared" si="4"/>
        <v>0</v>
      </c>
      <c r="N45" s="37">
        <f t="shared" si="5"/>
        <v>0</v>
      </c>
    </row>
    <row r="46" spans="1:14" x14ac:dyDescent="0.2">
      <c r="A46" s="40" t="s">
        <v>161</v>
      </c>
      <c r="B46" s="1" t="s">
        <v>52</v>
      </c>
      <c r="C46" s="33"/>
      <c r="D46" s="3" t="s">
        <v>50</v>
      </c>
      <c r="E46" s="34">
        <v>10</v>
      </c>
      <c r="F46" s="42"/>
      <c r="G46" s="3" t="s">
        <v>50</v>
      </c>
      <c r="H46" s="43">
        <v>2</v>
      </c>
      <c r="K46" s="35">
        <f t="shared" si="3"/>
        <v>0</v>
      </c>
      <c r="L46" s="44">
        <f t="shared" si="4"/>
        <v>0</v>
      </c>
      <c r="N46" s="37">
        <f t="shared" si="5"/>
        <v>0</v>
      </c>
    </row>
    <row r="47" spans="1:14" x14ac:dyDescent="0.2">
      <c r="A47" s="40" t="s">
        <v>162</v>
      </c>
      <c r="B47" s="1" t="s">
        <v>53</v>
      </c>
      <c r="C47" s="33"/>
      <c r="D47" s="3" t="s">
        <v>54</v>
      </c>
      <c r="E47" s="34">
        <v>10</v>
      </c>
      <c r="F47" s="42"/>
      <c r="G47" s="3" t="s">
        <v>54</v>
      </c>
      <c r="H47" s="43">
        <v>2</v>
      </c>
      <c r="K47" s="35">
        <f t="shared" si="3"/>
        <v>0</v>
      </c>
      <c r="L47" s="44">
        <f t="shared" si="4"/>
        <v>0</v>
      </c>
      <c r="N47" s="37">
        <f t="shared" si="5"/>
        <v>0</v>
      </c>
    </row>
    <row r="48" spans="1:14" x14ac:dyDescent="0.2">
      <c r="A48" s="40" t="s">
        <v>163</v>
      </c>
      <c r="B48" s="1" t="s">
        <v>55</v>
      </c>
      <c r="C48" s="33"/>
      <c r="D48" s="3" t="s">
        <v>27</v>
      </c>
      <c r="E48" s="34">
        <v>100</v>
      </c>
      <c r="F48" s="42"/>
      <c r="G48" s="3" t="s">
        <v>27</v>
      </c>
      <c r="H48" s="43">
        <v>25</v>
      </c>
      <c r="K48" s="35">
        <f t="shared" si="3"/>
        <v>0</v>
      </c>
      <c r="L48" s="44">
        <f t="shared" si="4"/>
        <v>0</v>
      </c>
      <c r="N48" s="37">
        <f t="shared" si="5"/>
        <v>0</v>
      </c>
    </row>
    <row r="49" spans="1:14" x14ac:dyDescent="0.2">
      <c r="A49" s="40" t="s">
        <v>164</v>
      </c>
      <c r="B49" s="1" t="s">
        <v>56</v>
      </c>
      <c r="C49" s="33"/>
      <c r="D49" s="3" t="s">
        <v>27</v>
      </c>
      <c r="E49" s="34">
        <v>100</v>
      </c>
      <c r="F49" s="42"/>
      <c r="G49" s="3" t="s">
        <v>27</v>
      </c>
      <c r="H49" s="43">
        <v>25</v>
      </c>
      <c r="K49" s="35">
        <f t="shared" si="3"/>
        <v>0</v>
      </c>
      <c r="L49" s="44">
        <f t="shared" si="4"/>
        <v>0</v>
      </c>
      <c r="N49" s="37">
        <f t="shared" si="5"/>
        <v>0</v>
      </c>
    </row>
    <row r="50" spans="1:14" ht="38.25" x14ac:dyDescent="0.2">
      <c r="A50" s="50" t="s">
        <v>117</v>
      </c>
      <c r="B50" s="18" t="s">
        <v>57</v>
      </c>
      <c r="C50" s="33"/>
      <c r="D50" s="3" t="s">
        <v>58</v>
      </c>
      <c r="E50" s="34">
        <v>1</v>
      </c>
      <c r="F50" s="42"/>
      <c r="G50" s="3" t="s">
        <v>58</v>
      </c>
      <c r="H50" s="43">
        <v>2</v>
      </c>
      <c r="K50" s="35">
        <f t="shared" si="3"/>
        <v>0</v>
      </c>
      <c r="L50" s="44">
        <f t="shared" si="4"/>
        <v>0</v>
      </c>
      <c r="N50" s="37">
        <f t="shared" si="5"/>
        <v>0</v>
      </c>
    </row>
    <row r="51" spans="1:14" x14ac:dyDescent="0.2">
      <c r="A51" s="40" t="s">
        <v>60</v>
      </c>
      <c r="B51" s="3" t="s">
        <v>123</v>
      </c>
      <c r="C51" s="33"/>
      <c r="D51" s="3" t="s">
        <v>25</v>
      </c>
      <c r="E51" s="34">
        <v>25000</v>
      </c>
      <c r="F51" s="42"/>
      <c r="G51" s="3" t="s">
        <v>25</v>
      </c>
      <c r="H51" s="43">
        <v>6250</v>
      </c>
      <c r="K51" s="35">
        <f t="shared" si="3"/>
        <v>0</v>
      </c>
      <c r="L51" s="44">
        <f t="shared" si="4"/>
        <v>0</v>
      </c>
      <c r="N51" s="37">
        <f t="shared" si="5"/>
        <v>0</v>
      </c>
    </row>
    <row r="52" spans="1:14" x14ac:dyDescent="0.2">
      <c r="A52" s="40" t="s">
        <v>118</v>
      </c>
      <c r="B52" s="1" t="s">
        <v>59</v>
      </c>
      <c r="C52" s="33"/>
      <c r="D52" s="3" t="s">
        <v>54</v>
      </c>
      <c r="E52" s="34">
        <v>5</v>
      </c>
      <c r="F52" s="42"/>
      <c r="G52" s="3" t="s">
        <v>54</v>
      </c>
      <c r="H52" s="43">
        <v>2</v>
      </c>
      <c r="K52" s="35">
        <f t="shared" si="3"/>
        <v>0</v>
      </c>
      <c r="L52" s="44">
        <f t="shared" si="4"/>
        <v>0</v>
      </c>
      <c r="N52" s="37">
        <f t="shared" si="5"/>
        <v>0</v>
      </c>
    </row>
    <row r="53" spans="1:14" x14ac:dyDescent="0.2">
      <c r="A53" s="40">
        <v>304</v>
      </c>
      <c r="B53" s="1" t="s">
        <v>61</v>
      </c>
      <c r="C53" s="33"/>
      <c r="D53" s="3" t="s">
        <v>27</v>
      </c>
      <c r="E53" s="34">
        <v>1000</v>
      </c>
      <c r="F53" s="42"/>
      <c r="G53" s="3" t="s">
        <v>27</v>
      </c>
      <c r="H53" s="43">
        <v>250</v>
      </c>
      <c r="K53" s="35">
        <f t="shared" si="3"/>
        <v>0</v>
      </c>
      <c r="L53" s="44">
        <f t="shared" si="4"/>
        <v>0</v>
      </c>
      <c r="N53" s="37">
        <f t="shared" si="5"/>
        <v>0</v>
      </c>
    </row>
    <row r="54" spans="1:14" x14ac:dyDescent="0.2">
      <c r="A54" s="40" t="s">
        <v>63</v>
      </c>
      <c r="B54" s="1" t="s">
        <v>62</v>
      </c>
      <c r="C54" s="33"/>
      <c r="D54" s="3" t="s">
        <v>27</v>
      </c>
      <c r="E54" s="34">
        <v>1000</v>
      </c>
      <c r="F54" s="42"/>
      <c r="G54" s="3" t="s">
        <v>27</v>
      </c>
      <c r="H54" s="43">
        <v>250</v>
      </c>
      <c r="K54" s="35">
        <f t="shared" si="3"/>
        <v>0</v>
      </c>
      <c r="L54" s="44">
        <f t="shared" si="4"/>
        <v>0</v>
      </c>
      <c r="N54" s="37">
        <f t="shared" si="5"/>
        <v>0</v>
      </c>
    </row>
    <row r="55" spans="1:14" ht="38.25" x14ac:dyDescent="0.2">
      <c r="A55" s="50">
        <v>306</v>
      </c>
      <c r="B55" s="3" t="s">
        <v>165</v>
      </c>
      <c r="C55" s="99" t="s">
        <v>183</v>
      </c>
      <c r="D55" s="104" t="s">
        <v>54</v>
      </c>
      <c r="E55" s="28"/>
      <c r="F55" s="117" t="s">
        <v>22</v>
      </c>
      <c r="G55" s="118"/>
      <c r="H55" s="28"/>
      <c r="K55" s="28"/>
      <c r="L55" s="28"/>
      <c r="N55" s="28">
        <v>0</v>
      </c>
    </row>
    <row r="56" spans="1:14" ht="38.25" x14ac:dyDescent="0.2">
      <c r="A56" s="50">
        <v>307</v>
      </c>
      <c r="B56" s="3" t="s">
        <v>166</v>
      </c>
      <c r="C56" s="99" t="s">
        <v>184</v>
      </c>
      <c r="D56" s="104" t="s">
        <v>54</v>
      </c>
      <c r="E56" s="28"/>
      <c r="F56" s="117" t="s">
        <v>22</v>
      </c>
      <c r="G56" s="118"/>
      <c r="H56" s="28"/>
      <c r="K56" s="28"/>
      <c r="L56" s="28"/>
      <c r="N56" s="28">
        <v>0</v>
      </c>
    </row>
    <row r="57" spans="1:14" x14ac:dyDescent="0.2">
      <c r="A57" s="31" t="s">
        <v>173</v>
      </c>
      <c r="B57" s="100" t="s">
        <v>64</v>
      </c>
      <c r="C57" s="101"/>
      <c r="D57" s="101"/>
      <c r="E57" s="101"/>
      <c r="F57" s="101"/>
      <c r="G57" s="101"/>
      <c r="H57" s="102"/>
      <c r="K57" s="31"/>
      <c r="L57" s="32"/>
      <c r="M57" s="32"/>
      <c r="N57" s="30"/>
    </row>
    <row r="58" spans="1:14" ht="25.5" x14ac:dyDescent="0.2">
      <c r="A58" s="51" t="s">
        <v>65</v>
      </c>
      <c r="B58" s="1" t="s">
        <v>66</v>
      </c>
      <c r="C58" s="33"/>
      <c r="D58" s="3" t="s">
        <v>54</v>
      </c>
      <c r="E58" s="34">
        <v>2</v>
      </c>
      <c r="F58" s="42"/>
      <c r="G58" s="3" t="s">
        <v>54</v>
      </c>
      <c r="H58" s="43">
        <v>1</v>
      </c>
      <c r="K58" s="52">
        <f t="shared" ref="K58:K68" si="6">C58*E58</f>
        <v>0</v>
      </c>
      <c r="L58" s="48">
        <f>F58*H58</f>
        <v>0</v>
      </c>
      <c r="N58" s="53">
        <f t="shared" ref="N58:N64" si="7">K58+L58</f>
        <v>0</v>
      </c>
    </row>
    <row r="59" spans="1:14" ht="38.25" x14ac:dyDescent="0.2">
      <c r="A59" s="51" t="s">
        <v>67</v>
      </c>
      <c r="B59" s="2" t="s">
        <v>68</v>
      </c>
      <c r="C59" s="33"/>
      <c r="D59" s="3" t="s">
        <v>54</v>
      </c>
      <c r="E59" s="34">
        <v>2</v>
      </c>
      <c r="F59" s="42"/>
      <c r="G59" s="3" t="s">
        <v>54</v>
      </c>
      <c r="H59" s="43">
        <v>1</v>
      </c>
      <c r="K59" s="52">
        <f t="shared" si="6"/>
        <v>0</v>
      </c>
      <c r="L59" s="48">
        <f>F59*H59</f>
        <v>0</v>
      </c>
      <c r="N59" s="53">
        <f t="shared" si="7"/>
        <v>0</v>
      </c>
    </row>
    <row r="60" spans="1:14" ht="25.5" x14ac:dyDescent="0.2">
      <c r="A60" s="51" t="s">
        <v>69</v>
      </c>
      <c r="B60" s="1" t="s">
        <v>70</v>
      </c>
      <c r="C60" s="33"/>
      <c r="D60" s="3" t="s">
        <v>54</v>
      </c>
      <c r="E60" s="34">
        <v>4</v>
      </c>
      <c r="F60" s="42"/>
      <c r="G60" s="3" t="s">
        <v>54</v>
      </c>
      <c r="H60" s="43">
        <v>1</v>
      </c>
      <c r="K60" s="52">
        <f t="shared" si="6"/>
        <v>0</v>
      </c>
      <c r="L60" s="48">
        <f>F60*H60</f>
        <v>0</v>
      </c>
      <c r="N60" s="53">
        <f t="shared" si="7"/>
        <v>0</v>
      </c>
    </row>
    <row r="61" spans="1:14" ht="25.5" x14ac:dyDescent="0.2">
      <c r="A61" s="51" t="s">
        <v>71</v>
      </c>
      <c r="B61" s="2" t="s">
        <v>72</v>
      </c>
      <c r="C61" s="33"/>
      <c r="D61" s="3" t="s">
        <v>54</v>
      </c>
      <c r="E61" s="34">
        <v>2</v>
      </c>
      <c r="F61" s="42"/>
      <c r="G61" s="3" t="s">
        <v>54</v>
      </c>
      <c r="H61" s="43">
        <v>1</v>
      </c>
      <c r="K61" s="52">
        <f t="shared" si="6"/>
        <v>0</v>
      </c>
      <c r="L61" s="48">
        <f>F61*H61</f>
        <v>0</v>
      </c>
      <c r="N61" s="53">
        <f t="shared" si="7"/>
        <v>0</v>
      </c>
    </row>
    <row r="62" spans="1:14" x14ac:dyDescent="0.2">
      <c r="A62" s="51" t="s">
        <v>73</v>
      </c>
      <c r="B62" s="22" t="s">
        <v>74</v>
      </c>
      <c r="C62" s="33"/>
      <c r="D62" s="3" t="s">
        <v>75</v>
      </c>
      <c r="E62" s="34">
        <v>2</v>
      </c>
      <c r="F62" s="42"/>
      <c r="G62" s="3" t="s">
        <v>75</v>
      </c>
      <c r="H62" s="43">
        <v>1</v>
      </c>
      <c r="K62" s="52">
        <f t="shared" si="6"/>
        <v>0</v>
      </c>
      <c r="L62" s="48">
        <f>F62*H62</f>
        <v>0</v>
      </c>
      <c r="N62" s="53">
        <f t="shared" si="7"/>
        <v>0</v>
      </c>
    </row>
    <row r="63" spans="1:14" s="58" customFormat="1" ht="51" x14ac:dyDescent="0.2">
      <c r="A63" s="54" t="s">
        <v>150</v>
      </c>
      <c r="B63" s="24" t="s">
        <v>176</v>
      </c>
      <c r="C63" s="55"/>
      <c r="D63" s="46" t="s">
        <v>127</v>
      </c>
      <c r="E63" s="56">
        <v>25000</v>
      </c>
      <c r="F63" s="42"/>
      <c r="G63" s="46" t="s">
        <v>127</v>
      </c>
      <c r="H63" s="43">
        <v>6250</v>
      </c>
      <c r="I63" s="57"/>
      <c r="J63" s="57"/>
      <c r="K63" s="52">
        <f t="shared" si="6"/>
        <v>0</v>
      </c>
      <c r="L63" s="48"/>
      <c r="M63" s="57"/>
      <c r="N63" s="53">
        <f t="shared" si="7"/>
        <v>0</v>
      </c>
    </row>
    <row r="64" spans="1:14" ht="25.5" x14ac:dyDescent="0.2">
      <c r="A64" s="59">
        <v>403</v>
      </c>
      <c r="B64" s="3" t="s">
        <v>76</v>
      </c>
      <c r="C64" s="33"/>
      <c r="D64" s="3" t="s">
        <v>27</v>
      </c>
      <c r="E64" s="34">
        <v>2000</v>
      </c>
      <c r="F64" s="42"/>
      <c r="G64" s="3" t="s">
        <v>27</v>
      </c>
      <c r="H64" s="43">
        <v>500</v>
      </c>
      <c r="K64" s="52">
        <f t="shared" si="6"/>
        <v>0</v>
      </c>
      <c r="L64" s="48">
        <f>F64*H64</f>
        <v>0</v>
      </c>
      <c r="N64" s="53">
        <f t="shared" si="7"/>
        <v>0</v>
      </c>
    </row>
    <row r="65" spans="1:14" ht="25.5" x14ac:dyDescent="0.2">
      <c r="A65" s="59">
        <v>404</v>
      </c>
      <c r="B65" s="3" t="s">
        <v>177</v>
      </c>
      <c r="C65" s="99" t="s">
        <v>182</v>
      </c>
      <c r="D65" s="104" t="s">
        <v>54</v>
      </c>
      <c r="E65" s="28">
        <v>3</v>
      </c>
      <c r="F65" s="98" t="s">
        <v>22</v>
      </c>
      <c r="G65" s="98"/>
      <c r="H65" s="28"/>
      <c r="K65" s="60"/>
      <c r="L65" s="60"/>
      <c r="N65" s="60">
        <v>0</v>
      </c>
    </row>
    <row r="66" spans="1:14" ht="25.5" x14ac:dyDescent="0.2">
      <c r="A66" s="50" t="s">
        <v>178</v>
      </c>
      <c r="B66" s="3" t="s">
        <v>77</v>
      </c>
      <c r="C66" s="33"/>
      <c r="D66" s="3" t="s">
        <v>50</v>
      </c>
      <c r="E66" s="34">
        <v>25</v>
      </c>
      <c r="F66" s="42"/>
      <c r="G66" s="3" t="s">
        <v>50</v>
      </c>
      <c r="H66" s="43">
        <v>7</v>
      </c>
      <c r="K66" s="35">
        <f t="shared" si="6"/>
        <v>0</v>
      </c>
      <c r="L66" s="44">
        <f>F66*H66</f>
        <v>0</v>
      </c>
      <c r="N66" s="37">
        <f>K66+L66</f>
        <v>0</v>
      </c>
    </row>
    <row r="67" spans="1:14" ht="25.5" x14ac:dyDescent="0.2">
      <c r="A67" s="50" t="s">
        <v>179</v>
      </c>
      <c r="B67" s="3" t="s">
        <v>180</v>
      </c>
      <c r="C67" s="33"/>
      <c r="D67" s="3" t="s">
        <v>78</v>
      </c>
      <c r="E67" s="34">
        <v>2</v>
      </c>
      <c r="F67" s="42"/>
      <c r="G67" s="3" t="s">
        <v>78</v>
      </c>
      <c r="H67" s="43">
        <v>1</v>
      </c>
      <c r="K67" s="35">
        <f t="shared" si="6"/>
        <v>0</v>
      </c>
      <c r="L67" s="44">
        <f>F67*H67</f>
        <v>0</v>
      </c>
      <c r="N67" s="37">
        <f>K67+L67</f>
        <v>0</v>
      </c>
    </row>
    <row r="68" spans="1:14" ht="25.5" x14ac:dyDescent="0.2">
      <c r="A68" s="59">
        <v>405</v>
      </c>
      <c r="B68" s="3" t="s">
        <v>169</v>
      </c>
      <c r="C68" s="99" t="s">
        <v>182</v>
      </c>
      <c r="D68" s="104" t="s">
        <v>54</v>
      </c>
      <c r="E68" s="28">
        <v>1</v>
      </c>
      <c r="F68" s="98" t="s">
        <v>22</v>
      </c>
      <c r="G68" s="98"/>
      <c r="H68" s="28"/>
      <c r="K68" s="28" t="e">
        <f t="shared" si="6"/>
        <v>#VALUE!</v>
      </c>
      <c r="L68" s="60"/>
      <c r="N68" s="28">
        <v>0</v>
      </c>
    </row>
    <row r="69" spans="1:14" ht="25.5" x14ac:dyDescent="0.2">
      <c r="A69" s="59">
        <v>406</v>
      </c>
      <c r="B69" s="3" t="s">
        <v>79</v>
      </c>
      <c r="C69" s="103" t="s">
        <v>80</v>
      </c>
      <c r="D69" s="103"/>
      <c r="E69" s="28"/>
      <c r="F69" s="98" t="s">
        <v>22</v>
      </c>
      <c r="G69" s="98"/>
      <c r="H69" s="28"/>
      <c r="K69" s="36"/>
      <c r="L69" s="36"/>
      <c r="N69" s="36">
        <v>0</v>
      </c>
    </row>
    <row r="70" spans="1:14" x14ac:dyDescent="0.2">
      <c r="A70" s="31"/>
      <c r="B70" s="100"/>
      <c r="C70" s="101"/>
      <c r="D70" s="101"/>
      <c r="E70" s="101"/>
      <c r="F70" s="101"/>
      <c r="G70" s="101"/>
      <c r="H70" s="102"/>
      <c r="K70" s="31"/>
      <c r="L70" s="32"/>
      <c r="M70" s="32"/>
      <c r="N70" s="30"/>
    </row>
    <row r="71" spans="1:14" x14ac:dyDescent="0.2">
      <c r="A71" s="46" t="s">
        <v>147</v>
      </c>
      <c r="B71" s="3" t="s">
        <v>81</v>
      </c>
      <c r="C71" s="33"/>
      <c r="D71" s="3" t="s">
        <v>25</v>
      </c>
      <c r="E71" s="34">
        <v>1000</v>
      </c>
      <c r="F71" s="42"/>
      <c r="G71" s="3" t="s">
        <v>25</v>
      </c>
      <c r="H71" s="43">
        <v>250</v>
      </c>
      <c r="K71" s="35">
        <f t="shared" ref="K71:K84" si="8">C71*E71</f>
        <v>0</v>
      </c>
      <c r="L71" s="44">
        <f t="shared" ref="L71:L75" si="9">F71*H71</f>
        <v>0</v>
      </c>
      <c r="N71" s="37">
        <f t="shared" ref="N71:N75" si="10">K71+L71</f>
        <v>0</v>
      </c>
    </row>
    <row r="72" spans="1:14" x14ac:dyDescent="0.2">
      <c r="A72" s="46" t="s">
        <v>148</v>
      </c>
      <c r="B72" s="3" t="s">
        <v>82</v>
      </c>
      <c r="C72" s="33"/>
      <c r="D72" s="3" t="s">
        <v>25</v>
      </c>
      <c r="E72" s="34">
        <v>10000</v>
      </c>
      <c r="F72" s="42"/>
      <c r="G72" s="3" t="s">
        <v>25</v>
      </c>
      <c r="H72" s="43">
        <v>2500</v>
      </c>
      <c r="K72" s="35">
        <f t="shared" si="8"/>
        <v>0</v>
      </c>
      <c r="L72" s="44">
        <f t="shared" si="9"/>
        <v>0</v>
      </c>
      <c r="N72" s="37">
        <f t="shared" si="10"/>
        <v>0</v>
      </c>
    </row>
    <row r="73" spans="1:14" x14ac:dyDescent="0.2">
      <c r="A73" s="46" t="s">
        <v>149</v>
      </c>
      <c r="B73" s="3" t="s">
        <v>83</v>
      </c>
      <c r="C73" s="33"/>
      <c r="D73" s="3" t="s">
        <v>84</v>
      </c>
      <c r="E73" s="34">
        <v>100</v>
      </c>
      <c r="F73" s="42"/>
      <c r="G73" s="3" t="s">
        <v>84</v>
      </c>
      <c r="H73" s="43">
        <v>25</v>
      </c>
      <c r="K73" s="35">
        <f t="shared" si="8"/>
        <v>0</v>
      </c>
      <c r="L73" s="44">
        <f t="shared" si="9"/>
        <v>0</v>
      </c>
      <c r="N73" s="37">
        <f t="shared" si="10"/>
        <v>0</v>
      </c>
    </row>
    <row r="74" spans="1:14" x14ac:dyDescent="0.2">
      <c r="A74" s="46" t="s">
        <v>147</v>
      </c>
      <c r="B74" s="3" t="s">
        <v>85</v>
      </c>
      <c r="C74" s="33"/>
      <c r="D74" s="3" t="s">
        <v>25</v>
      </c>
      <c r="E74" s="34">
        <v>500</v>
      </c>
      <c r="F74" s="42"/>
      <c r="G74" s="3" t="s">
        <v>25</v>
      </c>
      <c r="H74" s="43">
        <v>125</v>
      </c>
      <c r="K74" s="35">
        <f t="shared" si="8"/>
        <v>0</v>
      </c>
      <c r="L74" s="44">
        <f t="shared" si="9"/>
        <v>0</v>
      </c>
      <c r="N74" s="37">
        <f t="shared" si="10"/>
        <v>0</v>
      </c>
    </row>
    <row r="75" spans="1:14" ht="25.5" x14ac:dyDescent="0.2">
      <c r="A75" s="46" t="s">
        <v>148</v>
      </c>
      <c r="B75" s="3" t="s">
        <v>86</v>
      </c>
      <c r="C75" s="33"/>
      <c r="D75" s="3" t="s">
        <v>25</v>
      </c>
      <c r="E75" s="34">
        <v>500</v>
      </c>
      <c r="F75" s="42"/>
      <c r="G75" s="3" t="s">
        <v>25</v>
      </c>
      <c r="H75" s="43">
        <v>125</v>
      </c>
      <c r="K75" s="35">
        <f t="shared" si="8"/>
        <v>0</v>
      </c>
      <c r="L75" s="44">
        <f t="shared" si="9"/>
        <v>0</v>
      </c>
      <c r="N75" s="37">
        <f t="shared" si="10"/>
        <v>0</v>
      </c>
    </row>
    <row r="76" spans="1:14" x14ac:dyDescent="0.2">
      <c r="A76" s="46" t="s">
        <v>149</v>
      </c>
      <c r="B76" s="3" t="s">
        <v>87</v>
      </c>
      <c r="C76" s="33"/>
      <c r="D76" s="3" t="s">
        <v>21</v>
      </c>
      <c r="E76" s="34">
        <v>10</v>
      </c>
      <c r="F76" s="99" t="s">
        <v>22</v>
      </c>
      <c r="G76" s="99"/>
      <c r="H76" s="28"/>
      <c r="K76" s="35">
        <f t="shared" si="8"/>
        <v>0</v>
      </c>
      <c r="L76" s="61"/>
      <c r="N76" s="37">
        <f t="shared" ref="N76:N84" si="11">K76</f>
        <v>0</v>
      </c>
    </row>
    <row r="77" spans="1:14" x14ac:dyDescent="0.2">
      <c r="A77" s="46" t="s">
        <v>151</v>
      </c>
      <c r="B77" s="3" t="s">
        <v>88</v>
      </c>
      <c r="C77" s="33"/>
      <c r="D77" s="3" t="s">
        <v>21</v>
      </c>
      <c r="E77" s="34">
        <v>10</v>
      </c>
      <c r="F77" s="99" t="s">
        <v>22</v>
      </c>
      <c r="G77" s="99"/>
      <c r="H77" s="28"/>
      <c r="K77" s="35">
        <f t="shared" si="8"/>
        <v>0</v>
      </c>
      <c r="L77" s="61"/>
      <c r="N77" s="37">
        <f t="shared" si="11"/>
        <v>0</v>
      </c>
    </row>
    <row r="78" spans="1:14" x14ac:dyDescent="0.2">
      <c r="A78" s="46" t="s">
        <v>152</v>
      </c>
      <c r="B78" s="3" t="s">
        <v>89</v>
      </c>
      <c r="C78" s="33"/>
      <c r="D78" s="3" t="s">
        <v>21</v>
      </c>
      <c r="E78" s="34">
        <v>10</v>
      </c>
      <c r="F78" s="99" t="s">
        <v>22</v>
      </c>
      <c r="G78" s="99"/>
      <c r="H78" s="28"/>
      <c r="K78" s="35">
        <f t="shared" si="8"/>
        <v>0</v>
      </c>
      <c r="L78" s="61"/>
      <c r="N78" s="37">
        <f t="shared" si="11"/>
        <v>0</v>
      </c>
    </row>
    <row r="79" spans="1:14" x14ac:dyDescent="0.2">
      <c r="A79" s="46" t="s">
        <v>153</v>
      </c>
      <c r="B79" s="3" t="s">
        <v>90</v>
      </c>
      <c r="C79" s="33"/>
      <c r="D79" s="3" t="s">
        <v>21</v>
      </c>
      <c r="E79" s="34">
        <v>10</v>
      </c>
      <c r="F79" s="98" t="s">
        <v>22</v>
      </c>
      <c r="G79" s="98"/>
      <c r="H79" s="28"/>
      <c r="K79" s="35">
        <f t="shared" si="8"/>
        <v>0</v>
      </c>
      <c r="L79" s="61"/>
      <c r="N79" s="37">
        <f t="shared" si="11"/>
        <v>0</v>
      </c>
    </row>
    <row r="80" spans="1:14" ht="25.5" x14ac:dyDescent="0.2">
      <c r="A80" s="46" t="s">
        <v>154</v>
      </c>
      <c r="B80" s="3" t="s">
        <v>91</v>
      </c>
      <c r="C80" s="33"/>
      <c r="D80" s="3" t="s">
        <v>21</v>
      </c>
      <c r="E80" s="34">
        <v>10</v>
      </c>
      <c r="F80" s="98" t="s">
        <v>22</v>
      </c>
      <c r="G80" s="98"/>
      <c r="H80" s="28"/>
      <c r="K80" s="35">
        <f t="shared" si="8"/>
        <v>0</v>
      </c>
      <c r="L80" s="61"/>
      <c r="N80" s="37">
        <f t="shared" si="11"/>
        <v>0</v>
      </c>
    </row>
    <row r="81" spans="1:14" ht="25.5" x14ac:dyDescent="0.2">
      <c r="A81" s="46" t="s">
        <v>155</v>
      </c>
      <c r="B81" s="3" t="s">
        <v>92</v>
      </c>
      <c r="C81" s="33"/>
      <c r="D81" s="3" t="s">
        <v>21</v>
      </c>
      <c r="E81" s="34">
        <v>10</v>
      </c>
      <c r="F81" s="98" t="s">
        <v>22</v>
      </c>
      <c r="G81" s="98"/>
      <c r="H81" s="28"/>
      <c r="K81" s="35">
        <f t="shared" si="8"/>
        <v>0</v>
      </c>
      <c r="L81" s="61"/>
      <c r="N81" s="37">
        <f t="shared" si="11"/>
        <v>0</v>
      </c>
    </row>
    <row r="82" spans="1:14" x14ac:dyDescent="0.2">
      <c r="A82" s="46" t="s">
        <v>156</v>
      </c>
      <c r="B82" s="3" t="s">
        <v>93</v>
      </c>
      <c r="C82" s="33"/>
      <c r="D82" s="3" t="s">
        <v>21</v>
      </c>
      <c r="E82" s="34">
        <v>100</v>
      </c>
      <c r="F82" s="113" t="s">
        <v>22</v>
      </c>
      <c r="G82" s="114"/>
      <c r="H82" s="28"/>
      <c r="K82" s="35">
        <f>C82*E82</f>
        <v>0</v>
      </c>
      <c r="L82" s="61"/>
      <c r="N82" s="37">
        <f>K82</f>
        <v>0</v>
      </c>
    </row>
    <row r="83" spans="1:14" x14ac:dyDescent="0.2">
      <c r="A83" s="46" t="s">
        <v>157</v>
      </c>
      <c r="B83" s="3" t="s">
        <v>94</v>
      </c>
      <c r="C83" s="33"/>
      <c r="D83" s="3" t="s">
        <v>21</v>
      </c>
      <c r="E83" s="34">
        <v>100</v>
      </c>
      <c r="F83" s="98" t="s">
        <v>22</v>
      </c>
      <c r="G83" s="98"/>
      <c r="H83" s="28"/>
      <c r="K83" s="52">
        <f>C83*E83</f>
        <v>0</v>
      </c>
      <c r="L83" s="60"/>
      <c r="N83" s="53">
        <f>K83</f>
        <v>0</v>
      </c>
    </row>
    <row r="84" spans="1:14" x14ac:dyDescent="0.2">
      <c r="A84" s="46" t="s">
        <v>158</v>
      </c>
      <c r="B84" s="3" t="s">
        <v>94</v>
      </c>
      <c r="C84" s="33"/>
      <c r="D84" s="3" t="s">
        <v>21</v>
      </c>
      <c r="E84" s="34">
        <v>100</v>
      </c>
      <c r="F84" s="98" t="s">
        <v>22</v>
      </c>
      <c r="G84" s="98"/>
      <c r="H84" s="28"/>
      <c r="K84" s="52">
        <f t="shared" si="8"/>
        <v>0</v>
      </c>
      <c r="L84" s="60"/>
      <c r="N84" s="53">
        <f t="shared" si="11"/>
        <v>0</v>
      </c>
    </row>
    <row r="85" spans="1:14" x14ac:dyDescent="0.2">
      <c r="A85" s="30" t="s">
        <v>174</v>
      </c>
      <c r="B85" s="111" t="s">
        <v>95</v>
      </c>
      <c r="C85" s="111"/>
      <c r="D85" s="111"/>
      <c r="E85" s="111"/>
      <c r="F85" s="111"/>
      <c r="G85" s="111"/>
      <c r="H85" s="111"/>
      <c r="K85" s="31"/>
      <c r="L85" s="32"/>
      <c r="M85" s="32"/>
      <c r="N85" s="30"/>
    </row>
    <row r="86" spans="1:14" x14ac:dyDescent="0.2">
      <c r="A86" s="10">
        <v>600</v>
      </c>
      <c r="B86" s="3" t="s">
        <v>96</v>
      </c>
      <c r="C86" s="33"/>
      <c r="D86" s="3" t="s">
        <v>21</v>
      </c>
      <c r="E86" s="34">
        <v>1</v>
      </c>
      <c r="F86" s="98" t="s">
        <v>22</v>
      </c>
      <c r="G86" s="98"/>
      <c r="H86" s="28"/>
      <c r="K86" s="62">
        <f>C86*E86</f>
        <v>0</v>
      </c>
      <c r="L86" s="49"/>
      <c r="N86" s="63">
        <f>K86</f>
        <v>0</v>
      </c>
    </row>
    <row r="90" spans="1:14" x14ac:dyDescent="0.2">
      <c r="E90" s="108" t="s">
        <v>194</v>
      </c>
      <c r="F90" s="109"/>
      <c r="G90" s="109"/>
      <c r="H90" s="109"/>
      <c r="I90" s="109"/>
      <c r="J90" s="110"/>
      <c r="K90" s="110"/>
      <c r="L90" s="105">
        <f>SUM(N12:N89)</f>
        <v>0</v>
      </c>
      <c r="M90" s="106"/>
      <c r="N90" s="107"/>
    </row>
  </sheetData>
  <mergeCells count="46">
    <mergeCell ref="A1:F1"/>
    <mergeCell ref="A3:G3"/>
    <mergeCell ref="A5:I5"/>
    <mergeCell ref="A6:N6"/>
    <mergeCell ref="B7:N7"/>
    <mergeCell ref="C55:D55"/>
    <mergeCell ref="F55:G55"/>
    <mergeCell ref="K9:K10"/>
    <mergeCell ref="L9:L10"/>
    <mergeCell ref="N9:N10"/>
    <mergeCell ref="B11:H11"/>
    <mergeCell ref="F12:G12"/>
    <mergeCell ref="F13:G13"/>
    <mergeCell ref="B9:B10"/>
    <mergeCell ref="C9:C10"/>
    <mergeCell ref="E9:E10"/>
    <mergeCell ref="F9:F10"/>
    <mergeCell ref="H9:H10"/>
    <mergeCell ref="F14:G14"/>
    <mergeCell ref="B15:H15"/>
    <mergeCell ref="B42:H42"/>
    <mergeCell ref="C43:D43"/>
    <mergeCell ref="F43:G43"/>
    <mergeCell ref="F78:G78"/>
    <mergeCell ref="C56:D56"/>
    <mergeCell ref="F56:G56"/>
    <mergeCell ref="B57:H57"/>
    <mergeCell ref="C65:D65"/>
    <mergeCell ref="F65:G65"/>
    <mergeCell ref="C68:D68"/>
    <mergeCell ref="F68:G68"/>
    <mergeCell ref="C69:D69"/>
    <mergeCell ref="F69:G69"/>
    <mergeCell ref="B70:H70"/>
    <mergeCell ref="F76:G76"/>
    <mergeCell ref="F77:G77"/>
    <mergeCell ref="B85:H85"/>
    <mergeCell ref="F86:G86"/>
    <mergeCell ref="E90:K90"/>
    <mergeCell ref="L90:N90"/>
    <mergeCell ref="F79:G79"/>
    <mergeCell ref="F80:G80"/>
    <mergeCell ref="F81:G81"/>
    <mergeCell ref="F82:G82"/>
    <mergeCell ref="F83:G83"/>
    <mergeCell ref="F84:G84"/>
  </mergeCells>
  <pageMargins left="0.75" right="0.75" top="1" bottom="1" header="0.5" footer="0.5"/>
  <pageSetup paperSize="5"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topLeftCell="A61" zoomScaleNormal="100" workbookViewId="0">
      <selection activeCell="H71" sqref="H71:H75"/>
    </sheetView>
  </sheetViews>
  <sheetFormatPr defaultRowHeight="12.75" x14ac:dyDescent="0.2"/>
  <cols>
    <col min="1" max="1" width="7.85546875" style="23" customWidth="1"/>
    <col min="2" max="2" width="33.7109375" style="23" customWidth="1"/>
    <col min="3" max="3" width="12.42578125" style="23" customWidth="1"/>
    <col min="4" max="4" width="10.28515625" style="21" customWidth="1"/>
    <col min="5" max="5" width="12.28515625" style="21" customWidth="1"/>
    <col min="6" max="6" width="12.42578125" style="21" customWidth="1"/>
    <col min="7" max="7" width="10.5703125" style="21" customWidth="1"/>
    <col min="8" max="8" width="11.7109375" style="21" customWidth="1"/>
    <col min="9" max="10" width="5.7109375" style="21" customWidth="1"/>
    <col min="11" max="11" width="11.42578125" style="21" customWidth="1"/>
    <col min="12" max="12" width="12.140625" style="21" customWidth="1"/>
    <col min="13" max="13" width="4.28515625" style="21" customWidth="1"/>
    <col min="14" max="14" width="12.5703125" style="21" customWidth="1"/>
    <col min="15" max="16384" width="9.140625" style="23"/>
  </cols>
  <sheetData>
    <row r="1" spans="1:14" ht="15.75" x14ac:dyDescent="0.25">
      <c r="A1" s="72" t="s">
        <v>107</v>
      </c>
      <c r="B1" s="72"/>
      <c r="C1" s="72"/>
      <c r="D1" s="72"/>
      <c r="E1" s="72"/>
      <c r="F1" s="72"/>
    </row>
    <row r="2" spans="1:14" ht="15.75" x14ac:dyDescent="0.25">
      <c r="A2" s="26"/>
    </row>
    <row r="3" spans="1:14" ht="15.75" x14ac:dyDescent="0.25">
      <c r="A3" s="72" t="s">
        <v>191</v>
      </c>
      <c r="B3" s="72"/>
      <c r="C3" s="72"/>
      <c r="D3" s="72"/>
      <c r="E3" s="72"/>
      <c r="F3" s="72"/>
      <c r="G3" s="72"/>
    </row>
    <row r="5" spans="1:14" x14ac:dyDescent="0.2">
      <c r="A5" s="119" t="s">
        <v>167</v>
      </c>
      <c r="B5" s="119"/>
      <c r="C5" s="119"/>
      <c r="D5" s="119"/>
      <c r="E5" s="119"/>
      <c r="F5" s="119"/>
      <c r="G5" s="119"/>
      <c r="H5" s="119"/>
      <c r="I5" s="119"/>
    </row>
    <row r="6" spans="1:14" ht="12.75" customHeight="1" x14ac:dyDescent="0.2">
      <c r="A6" s="115" t="s">
        <v>187</v>
      </c>
      <c r="B6" s="115"/>
      <c r="C6" s="115"/>
      <c r="D6" s="115"/>
      <c r="E6" s="115"/>
      <c r="F6" s="115"/>
      <c r="G6" s="115"/>
      <c r="H6" s="115"/>
      <c r="I6" s="115"/>
      <c r="J6" s="115"/>
      <c r="K6" s="115"/>
      <c r="L6" s="115"/>
      <c r="M6" s="115"/>
      <c r="N6" s="115"/>
    </row>
    <row r="7" spans="1:14" x14ac:dyDescent="0.2">
      <c r="B7" s="115" t="s">
        <v>188</v>
      </c>
      <c r="C7" s="116"/>
      <c r="D7" s="116"/>
      <c r="E7" s="116"/>
      <c r="F7" s="116"/>
      <c r="G7" s="116"/>
      <c r="H7" s="116"/>
      <c r="I7" s="116"/>
      <c r="J7" s="116"/>
      <c r="K7" s="116"/>
      <c r="L7" s="116"/>
      <c r="M7" s="116"/>
      <c r="N7" s="116"/>
    </row>
    <row r="9" spans="1:14" x14ac:dyDescent="0.2">
      <c r="A9" s="27"/>
      <c r="B9" s="103" t="s">
        <v>119</v>
      </c>
      <c r="C9" s="103" t="s">
        <v>15</v>
      </c>
      <c r="D9" s="28"/>
      <c r="E9" s="98" t="s">
        <v>17</v>
      </c>
      <c r="F9" s="98" t="s">
        <v>16</v>
      </c>
      <c r="G9" s="28"/>
      <c r="H9" s="98" t="s">
        <v>18</v>
      </c>
      <c r="I9" s="29"/>
      <c r="J9" s="29"/>
      <c r="K9" s="98" t="s">
        <v>19</v>
      </c>
      <c r="L9" s="98" t="s">
        <v>20</v>
      </c>
      <c r="M9" s="28"/>
      <c r="N9" s="98" t="s">
        <v>98</v>
      </c>
    </row>
    <row r="10" spans="1:14" ht="25.5" x14ac:dyDescent="0.2">
      <c r="A10" s="10" t="s">
        <v>14</v>
      </c>
      <c r="B10" s="103"/>
      <c r="C10" s="103"/>
      <c r="D10" s="28"/>
      <c r="E10" s="98"/>
      <c r="F10" s="98"/>
      <c r="G10" s="28"/>
      <c r="H10" s="98"/>
      <c r="I10" s="29"/>
      <c r="J10" s="29"/>
      <c r="K10" s="98"/>
      <c r="L10" s="98"/>
      <c r="M10" s="28"/>
      <c r="N10" s="98"/>
    </row>
    <row r="11" spans="1:14" x14ac:dyDescent="0.2">
      <c r="A11" s="30" t="s">
        <v>170</v>
      </c>
      <c r="B11" s="111" t="s">
        <v>125</v>
      </c>
      <c r="C11" s="111"/>
      <c r="D11" s="111"/>
      <c r="E11" s="111"/>
      <c r="F11" s="111"/>
      <c r="G11" s="111"/>
      <c r="H11" s="111"/>
      <c r="K11" s="31"/>
      <c r="L11" s="32"/>
      <c r="M11" s="32"/>
      <c r="N11" s="30"/>
    </row>
    <row r="12" spans="1:14" ht="25.5" x14ac:dyDescent="0.2">
      <c r="A12" s="10">
        <v>101</v>
      </c>
      <c r="B12" s="25" t="s">
        <v>186</v>
      </c>
      <c r="C12" s="33"/>
      <c r="D12" s="25" t="s">
        <v>21</v>
      </c>
      <c r="E12" s="34">
        <v>1</v>
      </c>
      <c r="F12" s="98" t="s">
        <v>22</v>
      </c>
      <c r="G12" s="98"/>
      <c r="H12" s="28"/>
      <c r="K12" s="35">
        <f>C12*E12</f>
        <v>0</v>
      </c>
      <c r="L12" s="36"/>
      <c r="N12" s="37">
        <f>K12</f>
        <v>0</v>
      </c>
    </row>
    <row r="13" spans="1:14" ht="25.5" x14ac:dyDescent="0.2">
      <c r="A13" s="38">
        <v>103</v>
      </c>
      <c r="B13" s="14" t="s">
        <v>124</v>
      </c>
      <c r="C13" s="33"/>
      <c r="D13" s="15" t="s">
        <v>181</v>
      </c>
      <c r="E13" s="34">
        <v>10</v>
      </c>
      <c r="F13" s="98" t="s">
        <v>22</v>
      </c>
      <c r="G13" s="98"/>
      <c r="H13" s="28"/>
      <c r="K13" s="35">
        <f>C13*E13</f>
        <v>0</v>
      </c>
      <c r="L13" s="36"/>
      <c r="N13" s="37">
        <f>K13</f>
        <v>0</v>
      </c>
    </row>
    <row r="14" spans="1:14" ht="25.5" x14ac:dyDescent="0.2">
      <c r="A14" s="38">
        <v>104</v>
      </c>
      <c r="B14" s="15" t="s">
        <v>139</v>
      </c>
      <c r="C14" s="33"/>
      <c r="D14" s="15" t="s">
        <v>181</v>
      </c>
      <c r="E14" s="34">
        <v>4</v>
      </c>
      <c r="F14" s="98" t="s">
        <v>22</v>
      </c>
      <c r="G14" s="98"/>
      <c r="H14" s="28"/>
      <c r="K14" s="35">
        <f>C14*E14</f>
        <v>0</v>
      </c>
      <c r="L14" s="36"/>
      <c r="N14" s="37">
        <f>K14</f>
        <v>0</v>
      </c>
    </row>
    <row r="15" spans="1:14" x14ac:dyDescent="0.2">
      <c r="A15" s="30" t="s">
        <v>171</v>
      </c>
      <c r="B15" s="111" t="s">
        <v>23</v>
      </c>
      <c r="C15" s="111"/>
      <c r="D15" s="111"/>
      <c r="E15" s="111"/>
      <c r="F15" s="111"/>
      <c r="G15" s="111"/>
      <c r="H15" s="111"/>
      <c r="K15" s="31"/>
      <c r="L15" s="32"/>
      <c r="M15" s="32"/>
      <c r="N15" s="30"/>
    </row>
    <row r="16" spans="1:14" x14ac:dyDescent="0.2">
      <c r="A16" s="40" t="s">
        <v>28</v>
      </c>
      <c r="B16" s="22" t="s">
        <v>24</v>
      </c>
      <c r="C16" s="33"/>
      <c r="D16" s="25" t="s">
        <v>25</v>
      </c>
      <c r="E16" s="41">
        <v>210000</v>
      </c>
      <c r="F16" s="42"/>
      <c r="G16" s="25" t="s">
        <v>25</v>
      </c>
      <c r="H16" s="43">
        <v>52500</v>
      </c>
      <c r="K16" s="35">
        <f t="shared" ref="K16:K41" si="0">C16*E16</f>
        <v>0</v>
      </c>
      <c r="L16" s="44">
        <f t="shared" ref="L16:L41" si="1">F16*H16</f>
        <v>0</v>
      </c>
      <c r="N16" s="37">
        <f t="shared" ref="N16:N41" si="2">K16+L16</f>
        <v>0</v>
      </c>
    </row>
    <row r="17" spans="1:14" ht="25.5" x14ac:dyDescent="0.2">
      <c r="A17" s="40" t="s">
        <v>30</v>
      </c>
      <c r="B17" s="3" t="s">
        <v>140</v>
      </c>
      <c r="C17" s="33"/>
      <c r="D17" s="25" t="s">
        <v>25</v>
      </c>
      <c r="E17" s="34">
        <v>5000</v>
      </c>
      <c r="F17" s="42"/>
      <c r="G17" s="25" t="s">
        <v>25</v>
      </c>
      <c r="H17" s="43">
        <v>1250</v>
      </c>
      <c r="K17" s="35">
        <f t="shared" si="0"/>
        <v>0</v>
      </c>
      <c r="L17" s="44">
        <f t="shared" si="1"/>
        <v>0</v>
      </c>
      <c r="N17" s="37">
        <f t="shared" si="2"/>
        <v>0</v>
      </c>
    </row>
    <row r="18" spans="1:14" x14ac:dyDescent="0.2">
      <c r="A18" s="40" t="s">
        <v>32</v>
      </c>
      <c r="B18" s="1" t="s">
        <v>26</v>
      </c>
      <c r="C18" s="33"/>
      <c r="D18" s="15" t="s">
        <v>25</v>
      </c>
      <c r="E18" s="41">
        <v>215000</v>
      </c>
      <c r="F18" s="42"/>
      <c r="G18" s="15" t="s">
        <v>25</v>
      </c>
      <c r="H18" s="43">
        <v>53750</v>
      </c>
      <c r="K18" s="35">
        <f t="shared" si="0"/>
        <v>0</v>
      </c>
      <c r="L18" s="44">
        <f t="shared" si="1"/>
        <v>0</v>
      </c>
      <c r="N18" s="37">
        <f t="shared" si="2"/>
        <v>0</v>
      </c>
    </row>
    <row r="19" spans="1:14" x14ac:dyDescent="0.2">
      <c r="A19" s="45" t="s">
        <v>142</v>
      </c>
      <c r="B19" s="16" t="s">
        <v>29</v>
      </c>
      <c r="C19" s="33"/>
      <c r="D19" s="25" t="s">
        <v>25</v>
      </c>
      <c r="E19" s="41">
        <v>200000</v>
      </c>
      <c r="F19" s="42"/>
      <c r="G19" s="25" t="s">
        <v>25</v>
      </c>
      <c r="H19" s="43">
        <v>50000</v>
      </c>
      <c r="K19" s="35">
        <f>C19*E19</f>
        <v>0</v>
      </c>
      <c r="L19" s="44">
        <f t="shared" si="1"/>
        <v>0</v>
      </c>
      <c r="N19" s="37">
        <f t="shared" si="2"/>
        <v>0</v>
      </c>
    </row>
    <row r="20" spans="1:14" x14ac:dyDescent="0.2">
      <c r="A20" s="45" t="s">
        <v>143</v>
      </c>
      <c r="B20" s="17" t="s">
        <v>31</v>
      </c>
      <c r="C20" s="33"/>
      <c r="D20" s="25" t="s">
        <v>25</v>
      </c>
      <c r="E20" s="41">
        <v>5000</v>
      </c>
      <c r="F20" s="42"/>
      <c r="G20" s="25" t="s">
        <v>25</v>
      </c>
      <c r="H20" s="43">
        <v>1250</v>
      </c>
      <c r="K20" s="35">
        <f t="shared" si="0"/>
        <v>0</v>
      </c>
      <c r="L20" s="44">
        <f t="shared" si="1"/>
        <v>0</v>
      </c>
      <c r="N20" s="37">
        <f t="shared" si="2"/>
        <v>0</v>
      </c>
    </row>
    <row r="21" spans="1:14" x14ac:dyDescent="0.2">
      <c r="A21" s="45" t="s">
        <v>145</v>
      </c>
      <c r="B21" s="17" t="s">
        <v>146</v>
      </c>
      <c r="C21" s="33"/>
      <c r="D21" s="25" t="s">
        <v>25</v>
      </c>
      <c r="E21" s="41">
        <v>50</v>
      </c>
      <c r="F21" s="42"/>
      <c r="G21" s="25" t="s">
        <v>25</v>
      </c>
      <c r="H21" s="43">
        <v>12</v>
      </c>
      <c r="K21" s="35">
        <f>C21*E21</f>
        <v>0</v>
      </c>
      <c r="L21" s="44">
        <f>F21*H21</f>
        <v>0</v>
      </c>
      <c r="N21" s="37">
        <f>K21+L21</f>
        <v>0</v>
      </c>
    </row>
    <row r="22" spans="1:14" x14ac:dyDescent="0.2">
      <c r="A22" s="45" t="s">
        <v>144</v>
      </c>
      <c r="B22" s="16" t="s">
        <v>33</v>
      </c>
      <c r="C22" s="33"/>
      <c r="D22" s="25" t="s">
        <v>25</v>
      </c>
      <c r="E22" s="41">
        <v>10000</v>
      </c>
      <c r="F22" s="42"/>
      <c r="G22" s="25" t="s">
        <v>25</v>
      </c>
      <c r="H22" s="43">
        <v>2500</v>
      </c>
      <c r="K22" s="35">
        <f t="shared" si="0"/>
        <v>0</v>
      </c>
      <c r="L22" s="44">
        <f t="shared" si="1"/>
        <v>0</v>
      </c>
      <c r="N22" s="37">
        <f t="shared" si="2"/>
        <v>0</v>
      </c>
    </row>
    <row r="23" spans="1:14" x14ac:dyDescent="0.2">
      <c r="A23" s="10">
        <v>204</v>
      </c>
      <c r="B23" s="1" t="s">
        <v>34</v>
      </c>
      <c r="C23" s="33"/>
      <c r="D23" s="25" t="s">
        <v>25</v>
      </c>
      <c r="E23" s="41">
        <v>215000</v>
      </c>
      <c r="F23" s="42"/>
      <c r="G23" s="25" t="s">
        <v>25</v>
      </c>
      <c r="H23" s="43">
        <v>53750</v>
      </c>
      <c r="K23" s="35">
        <f t="shared" si="0"/>
        <v>0</v>
      </c>
      <c r="L23" s="44">
        <f t="shared" si="1"/>
        <v>0</v>
      </c>
      <c r="N23" s="37">
        <f t="shared" si="2"/>
        <v>0</v>
      </c>
    </row>
    <row r="24" spans="1:14" x14ac:dyDescent="0.2">
      <c r="A24" s="10" t="s">
        <v>37</v>
      </c>
      <c r="B24" s="1" t="s">
        <v>35</v>
      </c>
      <c r="C24" s="33"/>
      <c r="D24" s="25" t="s">
        <v>25</v>
      </c>
      <c r="E24" s="41">
        <v>215000</v>
      </c>
      <c r="F24" s="42"/>
      <c r="G24" s="25" t="s">
        <v>25</v>
      </c>
      <c r="H24" s="43">
        <v>53750</v>
      </c>
      <c r="K24" s="35">
        <f t="shared" si="0"/>
        <v>0</v>
      </c>
      <c r="L24" s="44">
        <f t="shared" si="1"/>
        <v>0</v>
      </c>
      <c r="N24" s="37">
        <f t="shared" si="2"/>
        <v>0</v>
      </c>
    </row>
    <row r="25" spans="1:14" x14ac:dyDescent="0.2">
      <c r="A25" s="10" t="s">
        <v>39</v>
      </c>
      <c r="B25" s="1" t="s">
        <v>36</v>
      </c>
      <c r="C25" s="33"/>
      <c r="D25" s="25" t="s">
        <v>25</v>
      </c>
      <c r="E25" s="41">
        <v>100</v>
      </c>
      <c r="F25" s="42"/>
      <c r="G25" s="25" t="s">
        <v>25</v>
      </c>
      <c r="H25" s="43">
        <v>25</v>
      </c>
      <c r="K25" s="35">
        <f t="shared" si="0"/>
        <v>0</v>
      </c>
      <c r="L25" s="44">
        <f t="shared" si="1"/>
        <v>0</v>
      </c>
      <c r="N25" s="37">
        <f t="shared" si="2"/>
        <v>0</v>
      </c>
    </row>
    <row r="26" spans="1:14" ht="25.5" x14ac:dyDescent="0.2">
      <c r="A26" s="10">
        <v>206</v>
      </c>
      <c r="B26" s="1" t="s">
        <v>38</v>
      </c>
      <c r="C26" s="33"/>
      <c r="D26" s="15" t="s">
        <v>135</v>
      </c>
      <c r="E26" s="41">
        <v>500</v>
      </c>
      <c r="F26" s="42"/>
      <c r="G26" s="15" t="s">
        <v>135</v>
      </c>
      <c r="H26" s="43">
        <v>125</v>
      </c>
      <c r="K26" s="35">
        <f t="shared" si="0"/>
        <v>0</v>
      </c>
      <c r="L26" s="44">
        <f t="shared" si="1"/>
        <v>0</v>
      </c>
      <c r="N26" s="37">
        <f t="shared" si="2"/>
        <v>0</v>
      </c>
    </row>
    <row r="27" spans="1:14" x14ac:dyDescent="0.2">
      <c r="A27" s="46" t="s">
        <v>128</v>
      </c>
      <c r="B27" s="1" t="s">
        <v>40</v>
      </c>
      <c r="C27" s="33"/>
      <c r="D27" s="3" t="s">
        <v>27</v>
      </c>
      <c r="E27" s="41">
        <v>10000</v>
      </c>
      <c r="F27" s="42"/>
      <c r="G27" s="3" t="s">
        <v>27</v>
      </c>
      <c r="H27" s="43">
        <v>2500</v>
      </c>
      <c r="K27" s="35">
        <f t="shared" si="0"/>
        <v>0</v>
      </c>
      <c r="L27" s="44">
        <f t="shared" si="1"/>
        <v>0</v>
      </c>
      <c r="N27" s="37">
        <f t="shared" si="2"/>
        <v>0</v>
      </c>
    </row>
    <row r="28" spans="1:14" x14ac:dyDescent="0.2">
      <c r="A28" s="46" t="s">
        <v>129</v>
      </c>
      <c r="B28" s="1" t="s">
        <v>41</v>
      </c>
      <c r="C28" s="33"/>
      <c r="D28" s="3" t="s">
        <v>27</v>
      </c>
      <c r="E28" s="41">
        <v>35000</v>
      </c>
      <c r="F28" s="42"/>
      <c r="G28" s="3" t="s">
        <v>27</v>
      </c>
      <c r="H28" s="43">
        <v>8750</v>
      </c>
      <c r="K28" s="35">
        <f t="shared" si="0"/>
        <v>0</v>
      </c>
      <c r="L28" s="44">
        <f t="shared" si="1"/>
        <v>0</v>
      </c>
      <c r="N28" s="37">
        <f t="shared" si="2"/>
        <v>0</v>
      </c>
    </row>
    <row r="29" spans="1:14" ht="25.5" x14ac:dyDescent="0.2">
      <c r="A29" s="46" t="s">
        <v>130</v>
      </c>
      <c r="B29" s="1" t="s">
        <v>42</v>
      </c>
      <c r="C29" s="33"/>
      <c r="D29" s="3" t="s">
        <v>27</v>
      </c>
      <c r="E29" s="41">
        <v>35000</v>
      </c>
      <c r="F29" s="42"/>
      <c r="G29" s="3" t="s">
        <v>27</v>
      </c>
      <c r="H29" s="43">
        <v>8750</v>
      </c>
      <c r="K29" s="35">
        <f t="shared" si="0"/>
        <v>0</v>
      </c>
      <c r="L29" s="44">
        <f t="shared" si="1"/>
        <v>0</v>
      </c>
      <c r="N29" s="37">
        <f t="shared" si="2"/>
        <v>0</v>
      </c>
    </row>
    <row r="30" spans="1:14" x14ac:dyDescent="0.2">
      <c r="A30" s="38" t="s">
        <v>131</v>
      </c>
      <c r="B30" s="14" t="s">
        <v>132</v>
      </c>
      <c r="C30" s="33"/>
      <c r="D30" s="3" t="s">
        <v>27</v>
      </c>
      <c r="E30" s="41">
        <v>4000</v>
      </c>
      <c r="F30" s="42"/>
      <c r="G30" s="3" t="s">
        <v>27</v>
      </c>
      <c r="H30" s="43">
        <v>1000</v>
      </c>
      <c r="K30" s="35">
        <f t="shared" si="0"/>
        <v>0</v>
      </c>
      <c r="L30" s="44"/>
      <c r="N30" s="37">
        <f t="shared" si="2"/>
        <v>0</v>
      </c>
    </row>
    <row r="31" spans="1:14" ht="25.5" x14ac:dyDescent="0.2">
      <c r="A31" s="47" t="s">
        <v>109</v>
      </c>
      <c r="B31" s="1" t="s">
        <v>43</v>
      </c>
      <c r="C31" s="33"/>
      <c r="D31" s="3" t="s">
        <v>27</v>
      </c>
      <c r="E31" s="41">
        <v>100</v>
      </c>
      <c r="F31" s="42"/>
      <c r="G31" s="3" t="s">
        <v>27</v>
      </c>
      <c r="H31" s="43">
        <v>25</v>
      </c>
      <c r="K31" s="35">
        <f t="shared" si="0"/>
        <v>0</v>
      </c>
      <c r="L31" s="44">
        <f t="shared" si="1"/>
        <v>0</v>
      </c>
      <c r="N31" s="37">
        <f t="shared" si="2"/>
        <v>0</v>
      </c>
    </row>
    <row r="32" spans="1:14" ht="25.5" x14ac:dyDescent="0.2">
      <c r="A32" s="47" t="s">
        <v>110</v>
      </c>
      <c r="B32" s="1" t="s">
        <v>44</v>
      </c>
      <c r="C32" s="33"/>
      <c r="D32" s="3" t="s">
        <v>27</v>
      </c>
      <c r="E32" s="41">
        <v>100</v>
      </c>
      <c r="F32" s="42"/>
      <c r="G32" s="3" t="s">
        <v>27</v>
      </c>
      <c r="H32" s="43">
        <v>25</v>
      </c>
      <c r="K32" s="35">
        <f t="shared" si="0"/>
        <v>0</v>
      </c>
      <c r="L32" s="44">
        <f t="shared" si="1"/>
        <v>0</v>
      </c>
      <c r="N32" s="37">
        <f t="shared" si="2"/>
        <v>0</v>
      </c>
    </row>
    <row r="33" spans="1:14" ht="25.5" x14ac:dyDescent="0.2">
      <c r="A33" s="47" t="s">
        <v>111</v>
      </c>
      <c r="B33" s="1" t="s">
        <v>45</v>
      </c>
      <c r="C33" s="33"/>
      <c r="D33" s="3" t="s">
        <v>27</v>
      </c>
      <c r="E33" s="41">
        <v>100</v>
      </c>
      <c r="F33" s="42"/>
      <c r="G33" s="3" t="s">
        <v>27</v>
      </c>
      <c r="H33" s="43">
        <v>25</v>
      </c>
      <c r="K33" s="35">
        <f t="shared" si="0"/>
        <v>0</v>
      </c>
      <c r="L33" s="44">
        <f t="shared" si="1"/>
        <v>0</v>
      </c>
      <c r="N33" s="37">
        <f t="shared" si="2"/>
        <v>0</v>
      </c>
    </row>
    <row r="34" spans="1:14" ht="25.5" x14ac:dyDescent="0.2">
      <c r="A34" s="47" t="s">
        <v>112</v>
      </c>
      <c r="B34" s="1" t="s">
        <v>46</v>
      </c>
      <c r="C34" s="42"/>
      <c r="D34" s="3" t="s">
        <v>27</v>
      </c>
      <c r="E34" s="41">
        <v>100</v>
      </c>
      <c r="F34" s="42"/>
      <c r="G34" s="3" t="s">
        <v>27</v>
      </c>
      <c r="H34" s="43">
        <v>25</v>
      </c>
      <c r="K34" s="35">
        <f t="shared" si="0"/>
        <v>0</v>
      </c>
      <c r="L34" s="44">
        <f t="shared" si="1"/>
        <v>0</v>
      </c>
      <c r="N34" s="37">
        <f t="shared" si="2"/>
        <v>0</v>
      </c>
    </row>
    <row r="35" spans="1:14" ht="25.5" x14ac:dyDescent="0.2">
      <c r="A35" s="47" t="s">
        <v>113</v>
      </c>
      <c r="B35" s="1" t="s">
        <v>47</v>
      </c>
      <c r="C35" s="33"/>
      <c r="D35" s="3" t="s">
        <v>27</v>
      </c>
      <c r="E35" s="41">
        <v>100</v>
      </c>
      <c r="F35" s="42"/>
      <c r="G35" s="3" t="s">
        <v>27</v>
      </c>
      <c r="H35" s="43">
        <v>25</v>
      </c>
      <c r="K35" s="35">
        <f t="shared" si="0"/>
        <v>0</v>
      </c>
      <c r="L35" s="44">
        <f t="shared" si="1"/>
        <v>0</v>
      </c>
      <c r="N35" s="37">
        <f t="shared" si="2"/>
        <v>0</v>
      </c>
    </row>
    <row r="36" spans="1:14" ht="25.5" x14ac:dyDescent="0.2">
      <c r="A36" s="38" t="s">
        <v>114</v>
      </c>
      <c r="B36" s="15" t="s">
        <v>122</v>
      </c>
      <c r="C36" s="33"/>
      <c r="D36" s="3" t="s">
        <v>27</v>
      </c>
      <c r="E36" s="41">
        <v>1000</v>
      </c>
      <c r="F36" s="42"/>
      <c r="G36" s="3" t="s">
        <v>27</v>
      </c>
      <c r="H36" s="43">
        <v>250</v>
      </c>
      <c r="K36" s="35">
        <f t="shared" si="0"/>
        <v>0</v>
      </c>
      <c r="L36" s="44">
        <f t="shared" si="1"/>
        <v>0</v>
      </c>
      <c r="N36" s="37">
        <f t="shared" si="2"/>
        <v>0</v>
      </c>
    </row>
    <row r="37" spans="1:14" ht="25.5" x14ac:dyDescent="0.2">
      <c r="A37" s="38" t="s">
        <v>115</v>
      </c>
      <c r="B37" s="15" t="s">
        <v>168</v>
      </c>
      <c r="C37" s="33"/>
      <c r="D37" s="3" t="s">
        <v>27</v>
      </c>
      <c r="E37" s="41">
        <v>1000</v>
      </c>
      <c r="F37" s="42"/>
      <c r="G37" s="3" t="s">
        <v>27</v>
      </c>
      <c r="H37" s="43">
        <v>250</v>
      </c>
      <c r="K37" s="35">
        <f t="shared" si="0"/>
        <v>0</v>
      </c>
      <c r="L37" s="44">
        <f t="shared" si="1"/>
        <v>0</v>
      </c>
      <c r="N37" s="37">
        <f t="shared" si="2"/>
        <v>0</v>
      </c>
    </row>
    <row r="38" spans="1:14" ht="25.5" x14ac:dyDescent="0.2">
      <c r="A38" s="38" t="s">
        <v>116</v>
      </c>
      <c r="B38" s="15" t="s">
        <v>126</v>
      </c>
      <c r="C38" s="33"/>
      <c r="D38" s="15" t="s">
        <v>25</v>
      </c>
      <c r="E38" s="41">
        <v>10000</v>
      </c>
      <c r="F38" s="42"/>
      <c r="G38" s="15" t="s">
        <v>25</v>
      </c>
      <c r="H38" s="43">
        <v>2500</v>
      </c>
      <c r="K38" s="35">
        <f t="shared" si="0"/>
        <v>0</v>
      </c>
      <c r="L38" s="44">
        <f t="shared" si="1"/>
        <v>0</v>
      </c>
      <c r="N38" s="37">
        <f t="shared" si="2"/>
        <v>0</v>
      </c>
    </row>
    <row r="39" spans="1:14" ht="25.5" x14ac:dyDescent="0.2">
      <c r="A39" s="38" t="s">
        <v>133</v>
      </c>
      <c r="B39" s="14" t="s">
        <v>134</v>
      </c>
      <c r="C39" s="33"/>
      <c r="D39" s="3" t="s">
        <v>135</v>
      </c>
      <c r="E39" s="41">
        <v>2</v>
      </c>
      <c r="F39" s="42"/>
      <c r="G39" s="3" t="s">
        <v>135</v>
      </c>
      <c r="H39" s="43">
        <v>1</v>
      </c>
      <c r="K39" s="35">
        <f t="shared" si="0"/>
        <v>0</v>
      </c>
      <c r="L39" s="48">
        <f t="shared" si="1"/>
        <v>0</v>
      </c>
      <c r="N39" s="37">
        <f t="shared" si="2"/>
        <v>0</v>
      </c>
    </row>
    <row r="40" spans="1:14" x14ac:dyDescent="0.2">
      <c r="A40" s="38" t="s">
        <v>136</v>
      </c>
      <c r="B40" s="14" t="s">
        <v>138</v>
      </c>
      <c r="C40" s="33"/>
      <c r="D40" s="15" t="s">
        <v>27</v>
      </c>
      <c r="E40" s="41">
        <v>2000</v>
      </c>
      <c r="F40" s="42"/>
      <c r="G40" s="15" t="s">
        <v>27</v>
      </c>
      <c r="H40" s="43">
        <v>500</v>
      </c>
      <c r="K40" s="39">
        <f t="shared" si="0"/>
        <v>0</v>
      </c>
      <c r="L40" s="48">
        <f t="shared" si="1"/>
        <v>0</v>
      </c>
      <c r="N40" s="37">
        <f t="shared" si="2"/>
        <v>0</v>
      </c>
    </row>
    <row r="41" spans="1:14" ht="25.5" x14ac:dyDescent="0.2">
      <c r="A41" s="38" t="s">
        <v>137</v>
      </c>
      <c r="B41" s="14" t="s">
        <v>141</v>
      </c>
      <c r="C41" s="33"/>
      <c r="D41" s="15" t="s">
        <v>181</v>
      </c>
      <c r="E41" s="41">
        <v>6</v>
      </c>
      <c r="F41" s="42"/>
      <c r="G41" s="15" t="s">
        <v>181</v>
      </c>
      <c r="H41" s="43">
        <v>2</v>
      </c>
      <c r="K41" s="39">
        <f t="shared" si="0"/>
        <v>0</v>
      </c>
      <c r="L41" s="48">
        <f t="shared" si="1"/>
        <v>0</v>
      </c>
      <c r="N41" s="37">
        <f t="shared" si="2"/>
        <v>0</v>
      </c>
    </row>
    <row r="42" spans="1:14" x14ac:dyDescent="0.2">
      <c r="A42" s="30" t="s">
        <v>172</v>
      </c>
      <c r="B42" s="111" t="s">
        <v>48</v>
      </c>
      <c r="C42" s="111"/>
      <c r="D42" s="111"/>
      <c r="E42" s="111"/>
      <c r="F42" s="111"/>
      <c r="G42" s="111"/>
      <c r="H42" s="111"/>
      <c r="K42" s="31"/>
      <c r="L42" s="32"/>
      <c r="M42" s="32"/>
      <c r="N42" s="30"/>
    </row>
    <row r="43" spans="1:14" ht="25.5" x14ac:dyDescent="0.2">
      <c r="A43" s="10">
        <v>301</v>
      </c>
      <c r="B43" s="3" t="s">
        <v>175</v>
      </c>
      <c r="C43" s="99" t="s">
        <v>185</v>
      </c>
      <c r="D43" s="104" t="s">
        <v>54</v>
      </c>
      <c r="E43" s="28">
        <v>1</v>
      </c>
      <c r="F43" s="96" t="s">
        <v>22</v>
      </c>
      <c r="G43" s="97"/>
      <c r="H43" s="28"/>
      <c r="K43" s="49" t="e">
        <f t="shared" ref="K43:K54" si="3">C43*E43</f>
        <v>#VALUE!</v>
      </c>
      <c r="L43" s="49"/>
      <c r="N43" s="28">
        <v>0</v>
      </c>
    </row>
    <row r="44" spans="1:14" x14ac:dyDescent="0.2">
      <c r="A44" s="40" t="s">
        <v>159</v>
      </c>
      <c r="B44" s="1" t="s">
        <v>49</v>
      </c>
      <c r="C44" s="33"/>
      <c r="D44" s="3" t="s">
        <v>50</v>
      </c>
      <c r="E44" s="34">
        <v>10</v>
      </c>
      <c r="F44" s="42"/>
      <c r="G44" s="3" t="s">
        <v>50</v>
      </c>
      <c r="H44" s="43">
        <v>2</v>
      </c>
      <c r="K44" s="35">
        <f t="shared" si="3"/>
        <v>0</v>
      </c>
      <c r="L44" s="44">
        <f t="shared" ref="L44:L54" si="4">F44*H44</f>
        <v>0</v>
      </c>
      <c r="N44" s="37">
        <f t="shared" ref="N44:N54" si="5">K44+L44</f>
        <v>0</v>
      </c>
    </row>
    <row r="45" spans="1:14" x14ac:dyDescent="0.2">
      <c r="A45" s="40" t="s">
        <v>160</v>
      </c>
      <c r="B45" s="3" t="s">
        <v>51</v>
      </c>
      <c r="C45" s="33"/>
      <c r="D45" s="3" t="s">
        <v>50</v>
      </c>
      <c r="E45" s="34">
        <v>10</v>
      </c>
      <c r="F45" s="42"/>
      <c r="G45" s="3" t="s">
        <v>50</v>
      </c>
      <c r="H45" s="43">
        <v>2</v>
      </c>
      <c r="K45" s="35">
        <f t="shared" si="3"/>
        <v>0</v>
      </c>
      <c r="L45" s="44">
        <f t="shared" si="4"/>
        <v>0</v>
      </c>
      <c r="N45" s="37">
        <f t="shared" si="5"/>
        <v>0</v>
      </c>
    </row>
    <row r="46" spans="1:14" x14ac:dyDescent="0.2">
      <c r="A46" s="40" t="s">
        <v>161</v>
      </c>
      <c r="B46" s="1" t="s">
        <v>52</v>
      </c>
      <c r="C46" s="33"/>
      <c r="D46" s="3" t="s">
        <v>50</v>
      </c>
      <c r="E46" s="34">
        <v>10</v>
      </c>
      <c r="F46" s="42"/>
      <c r="G46" s="3" t="s">
        <v>50</v>
      </c>
      <c r="H46" s="43">
        <v>2</v>
      </c>
      <c r="K46" s="35">
        <f t="shared" si="3"/>
        <v>0</v>
      </c>
      <c r="L46" s="44">
        <f t="shared" si="4"/>
        <v>0</v>
      </c>
      <c r="N46" s="37">
        <f t="shared" si="5"/>
        <v>0</v>
      </c>
    </row>
    <row r="47" spans="1:14" x14ac:dyDescent="0.2">
      <c r="A47" s="40" t="s">
        <v>162</v>
      </c>
      <c r="B47" s="1" t="s">
        <v>53</v>
      </c>
      <c r="C47" s="33"/>
      <c r="D47" s="3" t="s">
        <v>54</v>
      </c>
      <c r="E47" s="34">
        <v>10</v>
      </c>
      <c r="F47" s="42"/>
      <c r="G47" s="3" t="s">
        <v>54</v>
      </c>
      <c r="H47" s="43">
        <v>2</v>
      </c>
      <c r="K47" s="35">
        <f t="shared" si="3"/>
        <v>0</v>
      </c>
      <c r="L47" s="44">
        <f t="shared" si="4"/>
        <v>0</v>
      </c>
      <c r="N47" s="37">
        <f t="shared" si="5"/>
        <v>0</v>
      </c>
    </row>
    <row r="48" spans="1:14" x14ac:dyDescent="0.2">
      <c r="A48" s="40" t="s">
        <v>163</v>
      </c>
      <c r="B48" s="1" t="s">
        <v>55</v>
      </c>
      <c r="C48" s="33"/>
      <c r="D48" s="3" t="s">
        <v>27</v>
      </c>
      <c r="E48" s="34">
        <v>100</v>
      </c>
      <c r="F48" s="42"/>
      <c r="G48" s="3" t="s">
        <v>27</v>
      </c>
      <c r="H48" s="43">
        <v>25</v>
      </c>
      <c r="K48" s="35">
        <f t="shared" si="3"/>
        <v>0</v>
      </c>
      <c r="L48" s="44">
        <f t="shared" si="4"/>
        <v>0</v>
      </c>
      <c r="N48" s="37">
        <f t="shared" si="5"/>
        <v>0</v>
      </c>
    </row>
    <row r="49" spans="1:14" x14ac:dyDescent="0.2">
      <c r="A49" s="40" t="s">
        <v>164</v>
      </c>
      <c r="B49" s="1" t="s">
        <v>56</v>
      </c>
      <c r="C49" s="33"/>
      <c r="D49" s="3" t="s">
        <v>27</v>
      </c>
      <c r="E49" s="34">
        <v>100</v>
      </c>
      <c r="F49" s="42"/>
      <c r="G49" s="3" t="s">
        <v>27</v>
      </c>
      <c r="H49" s="43">
        <v>25</v>
      </c>
      <c r="K49" s="35">
        <f t="shared" si="3"/>
        <v>0</v>
      </c>
      <c r="L49" s="44">
        <f t="shared" si="4"/>
        <v>0</v>
      </c>
      <c r="N49" s="37">
        <f t="shared" si="5"/>
        <v>0</v>
      </c>
    </row>
    <row r="50" spans="1:14" ht="38.25" x14ac:dyDescent="0.2">
      <c r="A50" s="50" t="s">
        <v>117</v>
      </c>
      <c r="B50" s="18" t="s">
        <v>57</v>
      </c>
      <c r="C50" s="33"/>
      <c r="D50" s="3" t="s">
        <v>58</v>
      </c>
      <c r="E50" s="34">
        <v>1</v>
      </c>
      <c r="F50" s="42"/>
      <c r="G50" s="3" t="s">
        <v>58</v>
      </c>
      <c r="H50" s="43">
        <v>2</v>
      </c>
      <c r="K50" s="35">
        <f t="shared" si="3"/>
        <v>0</v>
      </c>
      <c r="L50" s="44">
        <f t="shared" si="4"/>
        <v>0</v>
      </c>
      <c r="N50" s="37">
        <f t="shared" si="5"/>
        <v>0</v>
      </c>
    </row>
    <row r="51" spans="1:14" x14ac:dyDescent="0.2">
      <c r="A51" s="40" t="s">
        <v>60</v>
      </c>
      <c r="B51" s="3" t="s">
        <v>123</v>
      </c>
      <c r="C51" s="33"/>
      <c r="D51" s="3" t="s">
        <v>25</v>
      </c>
      <c r="E51" s="34">
        <v>25000</v>
      </c>
      <c r="F51" s="42"/>
      <c r="G51" s="3" t="s">
        <v>25</v>
      </c>
      <c r="H51" s="43">
        <v>6250</v>
      </c>
      <c r="K51" s="35">
        <f t="shared" si="3"/>
        <v>0</v>
      </c>
      <c r="L51" s="44">
        <f t="shared" si="4"/>
        <v>0</v>
      </c>
      <c r="N51" s="37">
        <f t="shared" si="5"/>
        <v>0</v>
      </c>
    </row>
    <row r="52" spans="1:14" x14ac:dyDescent="0.2">
      <c r="A52" s="40" t="s">
        <v>118</v>
      </c>
      <c r="B52" s="1" t="s">
        <v>59</v>
      </c>
      <c r="C52" s="33"/>
      <c r="D52" s="3" t="s">
        <v>54</v>
      </c>
      <c r="E52" s="34">
        <v>5</v>
      </c>
      <c r="F52" s="42"/>
      <c r="G52" s="3" t="s">
        <v>54</v>
      </c>
      <c r="H52" s="43">
        <v>2</v>
      </c>
      <c r="K52" s="35">
        <f t="shared" si="3"/>
        <v>0</v>
      </c>
      <c r="L52" s="44">
        <f t="shared" si="4"/>
        <v>0</v>
      </c>
      <c r="N52" s="37">
        <f t="shared" si="5"/>
        <v>0</v>
      </c>
    </row>
    <row r="53" spans="1:14" x14ac:dyDescent="0.2">
      <c r="A53" s="40">
        <v>304</v>
      </c>
      <c r="B53" s="1" t="s">
        <v>61</v>
      </c>
      <c r="C53" s="33"/>
      <c r="D53" s="3" t="s">
        <v>27</v>
      </c>
      <c r="E53" s="34">
        <v>1000</v>
      </c>
      <c r="F53" s="42"/>
      <c r="G53" s="3" t="s">
        <v>27</v>
      </c>
      <c r="H53" s="43">
        <v>250</v>
      </c>
      <c r="K53" s="35">
        <f t="shared" si="3"/>
        <v>0</v>
      </c>
      <c r="L53" s="44">
        <f t="shared" si="4"/>
        <v>0</v>
      </c>
      <c r="N53" s="37">
        <f t="shared" si="5"/>
        <v>0</v>
      </c>
    </row>
    <row r="54" spans="1:14" x14ac:dyDescent="0.2">
      <c r="A54" s="40" t="s">
        <v>63</v>
      </c>
      <c r="B54" s="1" t="s">
        <v>62</v>
      </c>
      <c r="C54" s="33"/>
      <c r="D54" s="3" t="s">
        <v>27</v>
      </c>
      <c r="E54" s="34">
        <v>1000</v>
      </c>
      <c r="F54" s="42"/>
      <c r="G54" s="3" t="s">
        <v>27</v>
      </c>
      <c r="H54" s="43">
        <v>250</v>
      </c>
      <c r="K54" s="35">
        <f t="shared" si="3"/>
        <v>0</v>
      </c>
      <c r="L54" s="44">
        <f t="shared" si="4"/>
        <v>0</v>
      </c>
      <c r="N54" s="37">
        <f t="shared" si="5"/>
        <v>0</v>
      </c>
    </row>
    <row r="55" spans="1:14" ht="38.25" x14ac:dyDescent="0.2">
      <c r="A55" s="50">
        <v>306</v>
      </c>
      <c r="B55" s="3" t="s">
        <v>165</v>
      </c>
      <c r="C55" s="99" t="s">
        <v>183</v>
      </c>
      <c r="D55" s="104" t="s">
        <v>54</v>
      </c>
      <c r="E55" s="28"/>
      <c r="F55" s="117" t="s">
        <v>22</v>
      </c>
      <c r="G55" s="118"/>
      <c r="H55" s="28"/>
      <c r="K55" s="28"/>
      <c r="L55" s="28"/>
      <c r="N55" s="28">
        <v>0</v>
      </c>
    </row>
    <row r="56" spans="1:14" ht="38.25" x14ac:dyDescent="0.2">
      <c r="A56" s="50">
        <v>307</v>
      </c>
      <c r="B56" s="3" t="s">
        <v>166</v>
      </c>
      <c r="C56" s="99" t="s">
        <v>184</v>
      </c>
      <c r="D56" s="104" t="s">
        <v>54</v>
      </c>
      <c r="E56" s="28"/>
      <c r="F56" s="117" t="s">
        <v>22</v>
      </c>
      <c r="G56" s="118"/>
      <c r="H56" s="28"/>
      <c r="K56" s="28"/>
      <c r="L56" s="28"/>
      <c r="N56" s="28">
        <v>0</v>
      </c>
    </row>
    <row r="57" spans="1:14" x14ac:dyDescent="0.2">
      <c r="A57" s="31" t="s">
        <v>173</v>
      </c>
      <c r="B57" s="100" t="s">
        <v>64</v>
      </c>
      <c r="C57" s="101"/>
      <c r="D57" s="101"/>
      <c r="E57" s="101"/>
      <c r="F57" s="101"/>
      <c r="G57" s="101"/>
      <c r="H57" s="102"/>
      <c r="K57" s="31"/>
      <c r="L57" s="32"/>
      <c r="M57" s="32"/>
      <c r="N57" s="30"/>
    </row>
    <row r="58" spans="1:14" ht="25.5" x14ac:dyDescent="0.2">
      <c r="A58" s="51" t="s">
        <v>65</v>
      </c>
      <c r="B58" s="1" t="s">
        <v>66</v>
      </c>
      <c r="C58" s="33"/>
      <c r="D58" s="3" t="s">
        <v>54</v>
      </c>
      <c r="E58" s="34">
        <v>2</v>
      </c>
      <c r="F58" s="42"/>
      <c r="G58" s="3" t="s">
        <v>54</v>
      </c>
      <c r="H58" s="43">
        <v>1</v>
      </c>
      <c r="K58" s="52">
        <f t="shared" ref="K58:K68" si="6">C58*E58</f>
        <v>0</v>
      </c>
      <c r="L58" s="48">
        <f>F58*H58</f>
        <v>0</v>
      </c>
      <c r="N58" s="53">
        <f t="shared" ref="N58:N64" si="7">K58+L58</f>
        <v>0</v>
      </c>
    </row>
    <row r="59" spans="1:14" ht="38.25" x14ac:dyDescent="0.2">
      <c r="A59" s="51" t="s">
        <v>67</v>
      </c>
      <c r="B59" s="2" t="s">
        <v>68</v>
      </c>
      <c r="C59" s="33"/>
      <c r="D59" s="3" t="s">
        <v>54</v>
      </c>
      <c r="E59" s="34">
        <v>2</v>
      </c>
      <c r="F59" s="42"/>
      <c r="G59" s="3" t="s">
        <v>54</v>
      </c>
      <c r="H59" s="43">
        <v>1</v>
      </c>
      <c r="K59" s="52">
        <f t="shared" si="6"/>
        <v>0</v>
      </c>
      <c r="L59" s="48">
        <f>F59*H59</f>
        <v>0</v>
      </c>
      <c r="N59" s="53">
        <f t="shared" si="7"/>
        <v>0</v>
      </c>
    </row>
    <row r="60" spans="1:14" ht="25.5" x14ac:dyDescent="0.2">
      <c r="A60" s="51" t="s">
        <v>69</v>
      </c>
      <c r="B60" s="1" t="s">
        <v>70</v>
      </c>
      <c r="C60" s="33"/>
      <c r="D60" s="3" t="s">
        <v>54</v>
      </c>
      <c r="E60" s="34">
        <v>4</v>
      </c>
      <c r="F60" s="42"/>
      <c r="G60" s="3" t="s">
        <v>54</v>
      </c>
      <c r="H60" s="43">
        <v>1</v>
      </c>
      <c r="K60" s="52">
        <f t="shared" si="6"/>
        <v>0</v>
      </c>
      <c r="L60" s="48">
        <f>F60*H60</f>
        <v>0</v>
      </c>
      <c r="N60" s="53">
        <f t="shared" si="7"/>
        <v>0</v>
      </c>
    </row>
    <row r="61" spans="1:14" ht="25.5" x14ac:dyDescent="0.2">
      <c r="A61" s="51" t="s">
        <v>71</v>
      </c>
      <c r="B61" s="2" t="s">
        <v>72</v>
      </c>
      <c r="C61" s="33"/>
      <c r="D61" s="3" t="s">
        <v>54</v>
      </c>
      <c r="E61" s="34">
        <v>2</v>
      </c>
      <c r="F61" s="42"/>
      <c r="G61" s="3" t="s">
        <v>54</v>
      </c>
      <c r="H61" s="43">
        <v>1</v>
      </c>
      <c r="K61" s="52">
        <f t="shared" si="6"/>
        <v>0</v>
      </c>
      <c r="L61" s="48">
        <f>F61*H61</f>
        <v>0</v>
      </c>
      <c r="N61" s="53">
        <f t="shared" si="7"/>
        <v>0</v>
      </c>
    </row>
    <row r="62" spans="1:14" x14ac:dyDescent="0.2">
      <c r="A62" s="51" t="s">
        <v>73</v>
      </c>
      <c r="B62" s="22" t="s">
        <v>74</v>
      </c>
      <c r="C62" s="33"/>
      <c r="D62" s="3" t="s">
        <v>75</v>
      </c>
      <c r="E62" s="34">
        <v>2</v>
      </c>
      <c r="F62" s="42"/>
      <c r="G62" s="3" t="s">
        <v>75</v>
      </c>
      <c r="H62" s="43">
        <v>1</v>
      </c>
      <c r="K62" s="52">
        <f t="shared" si="6"/>
        <v>0</v>
      </c>
      <c r="L62" s="48">
        <f>F62*H62</f>
        <v>0</v>
      </c>
      <c r="N62" s="53">
        <f t="shared" si="7"/>
        <v>0</v>
      </c>
    </row>
    <row r="63" spans="1:14" s="58" customFormat="1" ht="51" x14ac:dyDescent="0.2">
      <c r="A63" s="54" t="s">
        <v>150</v>
      </c>
      <c r="B63" s="24" t="s">
        <v>176</v>
      </c>
      <c r="C63" s="55"/>
      <c r="D63" s="46" t="s">
        <v>127</v>
      </c>
      <c r="E63" s="56">
        <v>25000</v>
      </c>
      <c r="F63" s="42"/>
      <c r="G63" s="46" t="s">
        <v>127</v>
      </c>
      <c r="H63" s="43">
        <v>6250</v>
      </c>
      <c r="I63" s="57"/>
      <c r="J63" s="57"/>
      <c r="K63" s="52">
        <f t="shared" si="6"/>
        <v>0</v>
      </c>
      <c r="L63" s="48"/>
      <c r="M63" s="57"/>
      <c r="N63" s="53">
        <f t="shared" si="7"/>
        <v>0</v>
      </c>
    </row>
    <row r="64" spans="1:14" ht="25.5" x14ac:dyDescent="0.2">
      <c r="A64" s="59">
        <v>403</v>
      </c>
      <c r="B64" s="3" t="s">
        <v>76</v>
      </c>
      <c r="C64" s="33"/>
      <c r="D64" s="3" t="s">
        <v>27</v>
      </c>
      <c r="E64" s="34">
        <v>2000</v>
      </c>
      <c r="F64" s="42"/>
      <c r="G64" s="3" t="s">
        <v>27</v>
      </c>
      <c r="H64" s="43">
        <v>500</v>
      </c>
      <c r="K64" s="52">
        <f t="shared" si="6"/>
        <v>0</v>
      </c>
      <c r="L64" s="48">
        <f>F64*H64</f>
        <v>0</v>
      </c>
      <c r="N64" s="53">
        <f t="shared" si="7"/>
        <v>0</v>
      </c>
    </row>
    <row r="65" spans="1:14" ht="25.5" x14ac:dyDescent="0.2">
      <c r="A65" s="59">
        <v>404</v>
      </c>
      <c r="B65" s="3" t="s">
        <v>177</v>
      </c>
      <c r="C65" s="99" t="s">
        <v>182</v>
      </c>
      <c r="D65" s="104" t="s">
        <v>54</v>
      </c>
      <c r="E65" s="28">
        <v>3</v>
      </c>
      <c r="F65" s="98" t="s">
        <v>22</v>
      </c>
      <c r="G65" s="98"/>
      <c r="H65" s="28"/>
      <c r="K65" s="60"/>
      <c r="L65" s="60"/>
      <c r="N65" s="60">
        <v>0</v>
      </c>
    </row>
    <row r="66" spans="1:14" ht="25.5" x14ac:dyDescent="0.2">
      <c r="A66" s="50" t="s">
        <v>178</v>
      </c>
      <c r="B66" s="3" t="s">
        <v>77</v>
      </c>
      <c r="C66" s="33"/>
      <c r="D66" s="3" t="s">
        <v>50</v>
      </c>
      <c r="E66" s="34">
        <v>25</v>
      </c>
      <c r="F66" s="42"/>
      <c r="G66" s="3" t="s">
        <v>50</v>
      </c>
      <c r="H66" s="43">
        <v>7</v>
      </c>
      <c r="K66" s="35">
        <f t="shared" si="6"/>
        <v>0</v>
      </c>
      <c r="L66" s="44">
        <f>F66*H66</f>
        <v>0</v>
      </c>
      <c r="N66" s="37">
        <f>K66+L66</f>
        <v>0</v>
      </c>
    </row>
    <row r="67" spans="1:14" ht="25.5" x14ac:dyDescent="0.2">
      <c r="A67" s="50" t="s">
        <v>179</v>
      </c>
      <c r="B67" s="3" t="s">
        <v>180</v>
      </c>
      <c r="C67" s="33"/>
      <c r="D67" s="3" t="s">
        <v>78</v>
      </c>
      <c r="E67" s="34">
        <v>2</v>
      </c>
      <c r="F67" s="42"/>
      <c r="G67" s="3" t="s">
        <v>78</v>
      </c>
      <c r="H67" s="43">
        <v>1</v>
      </c>
      <c r="K67" s="35">
        <f t="shared" si="6"/>
        <v>0</v>
      </c>
      <c r="L67" s="44">
        <f>F67*H67</f>
        <v>0</v>
      </c>
      <c r="N67" s="37">
        <f>K67+L67</f>
        <v>0</v>
      </c>
    </row>
    <row r="68" spans="1:14" ht="25.5" x14ac:dyDescent="0.2">
      <c r="A68" s="59">
        <v>405</v>
      </c>
      <c r="B68" s="3" t="s">
        <v>169</v>
      </c>
      <c r="C68" s="99" t="s">
        <v>182</v>
      </c>
      <c r="D68" s="104" t="s">
        <v>54</v>
      </c>
      <c r="E68" s="28">
        <v>1</v>
      </c>
      <c r="F68" s="98" t="s">
        <v>22</v>
      </c>
      <c r="G68" s="98"/>
      <c r="H68" s="28"/>
      <c r="K68" s="28" t="e">
        <f t="shared" si="6"/>
        <v>#VALUE!</v>
      </c>
      <c r="L68" s="60"/>
      <c r="N68" s="28">
        <v>0</v>
      </c>
    </row>
    <row r="69" spans="1:14" ht="25.5" x14ac:dyDescent="0.2">
      <c r="A69" s="59">
        <v>406</v>
      </c>
      <c r="B69" s="3" t="s">
        <v>79</v>
      </c>
      <c r="C69" s="103" t="s">
        <v>80</v>
      </c>
      <c r="D69" s="103"/>
      <c r="E69" s="28"/>
      <c r="F69" s="98" t="s">
        <v>22</v>
      </c>
      <c r="G69" s="98"/>
      <c r="H69" s="28"/>
      <c r="K69" s="36"/>
      <c r="L69" s="36"/>
      <c r="N69" s="36">
        <v>0</v>
      </c>
    </row>
    <row r="70" spans="1:14" x14ac:dyDescent="0.2">
      <c r="A70" s="31"/>
      <c r="B70" s="100"/>
      <c r="C70" s="101"/>
      <c r="D70" s="101"/>
      <c r="E70" s="101"/>
      <c r="F70" s="101"/>
      <c r="G70" s="101"/>
      <c r="H70" s="102"/>
      <c r="K70" s="31"/>
      <c r="L70" s="32"/>
      <c r="M70" s="32"/>
      <c r="N70" s="30"/>
    </row>
    <row r="71" spans="1:14" x14ac:dyDescent="0.2">
      <c r="A71" s="46" t="s">
        <v>147</v>
      </c>
      <c r="B71" s="3" t="s">
        <v>81</v>
      </c>
      <c r="C71" s="33"/>
      <c r="D71" s="3" t="s">
        <v>25</v>
      </c>
      <c r="E71" s="34">
        <v>1000</v>
      </c>
      <c r="F71" s="42"/>
      <c r="G71" s="3" t="s">
        <v>25</v>
      </c>
      <c r="H71" s="43">
        <v>250</v>
      </c>
      <c r="K71" s="35">
        <f t="shared" ref="K71:K84" si="8">C71*E71</f>
        <v>0</v>
      </c>
      <c r="L71" s="44">
        <f t="shared" ref="L71:L75" si="9">F71*H71</f>
        <v>0</v>
      </c>
      <c r="N71" s="37">
        <f t="shared" ref="N71:N75" si="10">K71+L71</f>
        <v>0</v>
      </c>
    </row>
    <row r="72" spans="1:14" x14ac:dyDescent="0.2">
      <c r="A72" s="46" t="s">
        <v>148</v>
      </c>
      <c r="B72" s="3" t="s">
        <v>82</v>
      </c>
      <c r="C72" s="33"/>
      <c r="D72" s="3" t="s">
        <v>25</v>
      </c>
      <c r="E72" s="34">
        <v>10000</v>
      </c>
      <c r="F72" s="42"/>
      <c r="G72" s="3" t="s">
        <v>25</v>
      </c>
      <c r="H72" s="43">
        <v>2500</v>
      </c>
      <c r="K72" s="35">
        <f t="shared" si="8"/>
        <v>0</v>
      </c>
      <c r="L72" s="44">
        <f t="shared" si="9"/>
        <v>0</v>
      </c>
      <c r="N72" s="37">
        <f t="shared" si="10"/>
        <v>0</v>
      </c>
    </row>
    <row r="73" spans="1:14" x14ac:dyDescent="0.2">
      <c r="A73" s="46" t="s">
        <v>149</v>
      </c>
      <c r="B73" s="3" t="s">
        <v>83</v>
      </c>
      <c r="C73" s="33"/>
      <c r="D73" s="3" t="s">
        <v>84</v>
      </c>
      <c r="E73" s="34">
        <v>100</v>
      </c>
      <c r="F73" s="42"/>
      <c r="G73" s="3" t="s">
        <v>84</v>
      </c>
      <c r="H73" s="43">
        <v>25</v>
      </c>
      <c r="K73" s="35">
        <f t="shared" si="8"/>
        <v>0</v>
      </c>
      <c r="L73" s="44">
        <f t="shared" si="9"/>
        <v>0</v>
      </c>
      <c r="N73" s="37">
        <f t="shared" si="10"/>
        <v>0</v>
      </c>
    </row>
    <row r="74" spans="1:14" x14ac:dyDescent="0.2">
      <c r="A74" s="46" t="s">
        <v>147</v>
      </c>
      <c r="B74" s="3" t="s">
        <v>85</v>
      </c>
      <c r="C74" s="33"/>
      <c r="D74" s="3" t="s">
        <v>25</v>
      </c>
      <c r="E74" s="34">
        <v>500</v>
      </c>
      <c r="F74" s="42"/>
      <c r="G74" s="3" t="s">
        <v>25</v>
      </c>
      <c r="H74" s="43">
        <v>125</v>
      </c>
      <c r="K74" s="35">
        <f t="shared" si="8"/>
        <v>0</v>
      </c>
      <c r="L74" s="44">
        <f t="shared" si="9"/>
        <v>0</v>
      </c>
      <c r="N74" s="37">
        <f t="shared" si="10"/>
        <v>0</v>
      </c>
    </row>
    <row r="75" spans="1:14" ht="25.5" x14ac:dyDescent="0.2">
      <c r="A75" s="46" t="s">
        <v>148</v>
      </c>
      <c r="B75" s="3" t="s">
        <v>86</v>
      </c>
      <c r="C75" s="33"/>
      <c r="D75" s="3" t="s">
        <v>25</v>
      </c>
      <c r="E75" s="34">
        <v>500</v>
      </c>
      <c r="F75" s="42"/>
      <c r="G75" s="3" t="s">
        <v>25</v>
      </c>
      <c r="H75" s="43">
        <v>125</v>
      </c>
      <c r="K75" s="35">
        <f t="shared" si="8"/>
        <v>0</v>
      </c>
      <c r="L75" s="44">
        <f t="shared" si="9"/>
        <v>0</v>
      </c>
      <c r="N75" s="37">
        <f t="shared" si="10"/>
        <v>0</v>
      </c>
    </row>
    <row r="76" spans="1:14" x14ac:dyDescent="0.2">
      <c r="A76" s="46" t="s">
        <v>149</v>
      </c>
      <c r="B76" s="3" t="s">
        <v>87</v>
      </c>
      <c r="C76" s="33"/>
      <c r="D76" s="3" t="s">
        <v>21</v>
      </c>
      <c r="E76" s="34">
        <v>10</v>
      </c>
      <c r="F76" s="99" t="s">
        <v>22</v>
      </c>
      <c r="G76" s="99"/>
      <c r="H76" s="28"/>
      <c r="K76" s="35">
        <f t="shared" si="8"/>
        <v>0</v>
      </c>
      <c r="L76" s="61"/>
      <c r="N76" s="37">
        <f t="shared" ref="N76:N84" si="11">K76</f>
        <v>0</v>
      </c>
    </row>
    <row r="77" spans="1:14" x14ac:dyDescent="0.2">
      <c r="A77" s="46" t="s">
        <v>151</v>
      </c>
      <c r="B77" s="3" t="s">
        <v>88</v>
      </c>
      <c r="C77" s="33"/>
      <c r="D77" s="3" t="s">
        <v>21</v>
      </c>
      <c r="E77" s="34">
        <v>10</v>
      </c>
      <c r="F77" s="99" t="s">
        <v>22</v>
      </c>
      <c r="G77" s="99"/>
      <c r="H77" s="28"/>
      <c r="K77" s="35">
        <f t="shared" si="8"/>
        <v>0</v>
      </c>
      <c r="L77" s="61"/>
      <c r="N77" s="37">
        <f t="shared" si="11"/>
        <v>0</v>
      </c>
    </row>
    <row r="78" spans="1:14" x14ac:dyDescent="0.2">
      <c r="A78" s="46" t="s">
        <v>152</v>
      </c>
      <c r="B78" s="3" t="s">
        <v>89</v>
      </c>
      <c r="C78" s="33"/>
      <c r="D78" s="3" t="s">
        <v>21</v>
      </c>
      <c r="E78" s="34">
        <v>10</v>
      </c>
      <c r="F78" s="99" t="s">
        <v>22</v>
      </c>
      <c r="G78" s="99"/>
      <c r="H78" s="28"/>
      <c r="K78" s="35">
        <f t="shared" si="8"/>
        <v>0</v>
      </c>
      <c r="L78" s="61"/>
      <c r="N78" s="37">
        <f t="shared" si="11"/>
        <v>0</v>
      </c>
    </row>
    <row r="79" spans="1:14" x14ac:dyDescent="0.2">
      <c r="A79" s="46" t="s">
        <v>153</v>
      </c>
      <c r="B79" s="3" t="s">
        <v>90</v>
      </c>
      <c r="C79" s="33"/>
      <c r="D79" s="3" t="s">
        <v>21</v>
      </c>
      <c r="E79" s="34">
        <v>10</v>
      </c>
      <c r="F79" s="98" t="s">
        <v>22</v>
      </c>
      <c r="G79" s="98"/>
      <c r="H79" s="28"/>
      <c r="K79" s="35">
        <f t="shared" si="8"/>
        <v>0</v>
      </c>
      <c r="L79" s="61"/>
      <c r="N79" s="37">
        <f t="shared" si="11"/>
        <v>0</v>
      </c>
    </row>
    <row r="80" spans="1:14" ht="25.5" x14ac:dyDescent="0.2">
      <c r="A80" s="46" t="s">
        <v>154</v>
      </c>
      <c r="B80" s="3" t="s">
        <v>91</v>
      </c>
      <c r="C80" s="33"/>
      <c r="D80" s="3" t="s">
        <v>21</v>
      </c>
      <c r="E80" s="34">
        <v>10</v>
      </c>
      <c r="F80" s="98" t="s">
        <v>22</v>
      </c>
      <c r="G80" s="98"/>
      <c r="H80" s="28"/>
      <c r="K80" s="35">
        <f t="shared" si="8"/>
        <v>0</v>
      </c>
      <c r="L80" s="61"/>
      <c r="N80" s="37">
        <f t="shared" si="11"/>
        <v>0</v>
      </c>
    </row>
    <row r="81" spans="1:14" ht="25.5" x14ac:dyDescent="0.2">
      <c r="A81" s="46" t="s">
        <v>155</v>
      </c>
      <c r="B81" s="3" t="s">
        <v>92</v>
      </c>
      <c r="C81" s="33"/>
      <c r="D81" s="3" t="s">
        <v>21</v>
      </c>
      <c r="E81" s="34">
        <v>10</v>
      </c>
      <c r="F81" s="98" t="s">
        <v>22</v>
      </c>
      <c r="G81" s="98"/>
      <c r="H81" s="28"/>
      <c r="K81" s="35">
        <f t="shared" si="8"/>
        <v>0</v>
      </c>
      <c r="L81" s="61"/>
      <c r="N81" s="37">
        <f t="shared" si="11"/>
        <v>0</v>
      </c>
    </row>
    <row r="82" spans="1:14" x14ac:dyDescent="0.2">
      <c r="A82" s="46" t="s">
        <v>156</v>
      </c>
      <c r="B82" s="3" t="s">
        <v>93</v>
      </c>
      <c r="C82" s="33"/>
      <c r="D82" s="3" t="s">
        <v>21</v>
      </c>
      <c r="E82" s="34">
        <v>100</v>
      </c>
      <c r="F82" s="113" t="s">
        <v>22</v>
      </c>
      <c r="G82" s="114"/>
      <c r="H82" s="28"/>
      <c r="K82" s="35">
        <f>C82*E82</f>
        <v>0</v>
      </c>
      <c r="L82" s="61"/>
      <c r="N82" s="37">
        <f>K82</f>
        <v>0</v>
      </c>
    </row>
    <row r="83" spans="1:14" x14ac:dyDescent="0.2">
      <c r="A83" s="46" t="s">
        <v>157</v>
      </c>
      <c r="B83" s="3" t="s">
        <v>94</v>
      </c>
      <c r="C83" s="33"/>
      <c r="D83" s="3" t="s">
        <v>21</v>
      </c>
      <c r="E83" s="34">
        <v>100</v>
      </c>
      <c r="F83" s="98" t="s">
        <v>22</v>
      </c>
      <c r="G83" s="98"/>
      <c r="H83" s="28"/>
      <c r="K83" s="52">
        <f>C83*E83</f>
        <v>0</v>
      </c>
      <c r="L83" s="60"/>
      <c r="N83" s="53">
        <f>K83</f>
        <v>0</v>
      </c>
    </row>
    <row r="84" spans="1:14" x14ac:dyDescent="0.2">
      <c r="A84" s="46" t="s">
        <v>158</v>
      </c>
      <c r="B84" s="3" t="s">
        <v>94</v>
      </c>
      <c r="C84" s="33"/>
      <c r="D84" s="3" t="s">
        <v>21</v>
      </c>
      <c r="E84" s="34">
        <v>100</v>
      </c>
      <c r="F84" s="98" t="s">
        <v>22</v>
      </c>
      <c r="G84" s="98"/>
      <c r="H84" s="28"/>
      <c r="K84" s="52">
        <f t="shared" si="8"/>
        <v>0</v>
      </c>
      <c r="L84" s="60"/>
      <c r="N84" s="53">
        <f t="shared" si="11"/>
        <v>0</v>
      </c>
    </row>
    <row r="85" spans="1:14" x14ac:dyDescent="0.2">
      <c r="A85" s="30" t="s">
        <v>174</v>
      </c>
      <c r="B85" s="111" t="s">
        <v>95</v>
      </c>
      <c r="C85" s="111"/>
      <c r="D85" s="111"/>
      <c r="E85" s="111"/>
      <c r="F85" s="111"/>
      <c r="G85" s="111"/>
      <c r="H85" s="111"/>
      <c r="K85" s="31"/>
      <c r="L85" s="32"/>
      <c r="M85" s="32"/>
      <c r="N85" s="30"/>
    </row>
    <row r="86" spans="1:14" x14ac:dyDescent="0.2">
      <c r="A86" s="10">
        <v>600</v>
      </c>
      <c r="B86" s="3" t="s">
        <v>96</v>
      </c>
      <c r="C86" s="33"/>
      <c r="D86" s="3" t="s">
        <v>21</v>
      </c>
      <c r="E86" s="34">
        <v>1</v>
      </c>
      <c r="F86" s="98" t="s">
        <v>22</v>
      </c>
      <c r="G86" s="98"/>
      <c r="H86" s="28"/>
      <c r="K86" s="62">
        <f>C86*E86</f>
        <v>0</v>
      </c>
      <c r="L86" s="49"/>
      <c r="N86" s="63">
        <f>K86</f>
        <v>0</v>
      </c>
    </row>
    <row r="90" spans="1:14" x14ac:dyDescent="0.2">
      <c r="E90" s="108" t="s">
        <v>195</v>
      </c>
      <c r="F90" s="109"/>
      <c r="G90" s="109"/>
      <c r="H90" s="109"/>
      <c r="I90" s="109"/>
      <c r="J90" s="110"/>
      <c r="K90" s="110"/>
      <c r="L90" s="105">
        <f>SUM(N12:N89)</f>
        <v>0</v>
      </c>
      <c r="M90" s="106"/>
      <c r="N90" s="107"/>
    </row>
  </sheetData>
  <mergeCells count="46">
    <mergeCell ref="A1:F1"/>
    <mergeCell ref="A3:G3"/>
    <mergeCell ref="A5:I5"/>
    <mergeCell ref="A6:N6"/>
    <mergeCell ref="B7:N7"/>
    <mergeCell ref="C55:D55"/>
    <mergeCell ref="F55:G55"/>
    <mergeCell ref="K9:K10"/>
    <mergeCell ref="L9:L10"/>
    <mergeCell ref="N9:N10"/>
    <mergeCell ref="B11:H11"/>
    <mergeCell ref="F12:G12"/>
    <mergeCell ref="F13:G13"/>
    <mergeCell ref="B9:B10"/>
    <mergeCell ref="C9:C10"/>
    <mergeCell ref="E9:E10"/>
    <mergeCell ref="F9:F10"/>
    <mergeCell ref="H9:H10"/>
    <mergeCell ref="F14:G14"/>
    <mergeCell ref="B15:H15"/>
    <mergeCell ref="B42:H42"/>
    <mergeCell ref="C43:D43"/>
    <mergeCell ref="F43:G43"/>
    <mergeCell ref="F78:G78"/>
    <mergeCell ref="C56:D56"/>
    <mergeCell ref="F56:G56"/>
    <mergeCell ref="B57:H57"/>
    <mergeCell ref="C65:D65"/>
    <mergeCell ref="F65:G65"/>
    <mergeCell ref="C68:D68"/>
    <mergeCell ref="F68:G68"/>
    <mergeCell ref="C69:D69"/>
    <mergeCell ref="F69:G69"/>
    <mergeCell ref="B70:H70"/>
    <mergeCell ref="F76:G76"/>
    <mergeCell ref="F77:G77"/>
    <mergeCell ref="B85:H85"/>
    <mergeCell ref="F86:G86"/>
    <mergeCell ref="E90:K90"/>
    <mergeCell ref="L90:N90"/>
    <mergeCell ref="F79:G79"/>
    <mergeCell ref="F80:G80"/>
    <mergeCell ref="F81:G81"/>
    <mergeCell ref="F82:G82"/>
    <mergeCell ref="F83:G83"/>
    <mergeCell ref="F84:G84"/>
  </mergeCells>
  <pageMargins left="0.75" right="0.75" top="1" bottom="1" header="0.5" footer="0.5"/>
  <pageSetup paperSize="5"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topLeftCell="A52" zoomScaleNormal="100" workbookViewId="0">
      <selection activeCell="H71" sqref="H71:H75"/>
    </sheetView>
  </sheetViews>
  <sheetFormatPr defaultRowHeight="12.75" x14ac:dyDescent="0.2"/>
  <cols>
    <col min="1" max="1" width="7.85546875" style="23" customWidth="1"/>
    <col min="2" max="2" width="33.7109375" style="23" customWidth="1"/>
    <col min="3" max="3" width="12.42578125" style="23" customWidth="1"/>
    <col min="4" max="4" width="10.28515625" style="21" customWidth="1"/>
    <col min="5" max="5" width="12.28515625" style="21" customWidth="1"/>
    <col min="6" max="6" width="12.42578125" style="21" customWidth="1"/>
    <col min="7" max="7" width="10.5703125" style="21" customWidth="1"/>
    <col min="8" max="8" width="11.7109375" style="21" customWidth="1"/>
    <col min="9" max="10" width="5.7109375" style="21" customWidth="1"/>
    <col min="11" max="11" width="11.42578125" style="21" customWidth="1"/>
    <col min="12" max="12" width="12.140625" style="21" customWidth="1"/>
    <col min="13" max="13" width="4.28515625" style="21" customWidth="1"/>
    <col min="14" max="14" width="12.5703125" style="21" customWidth="1"/>
    <col min="15" max="16384" width="9.140625" style="23"/>
  </cols>
  <sheetData>
    <row r="1" spans="1:14" ht="15.75" x14ac:dyDescent="0.25">
      <c r="A1" s="72" t="s">
        <v>107</v>
      </c>
      <c r="B1" s="72"/>
      <c r="C1" s="72"/>
      <c r="D1" s="72"/>
      <c r="E1" s="72"/>
      <c r="F1" s="72"/>
    </row>
    <row r="2" spans="1:14" ht="15.75" x14ac:dyDescent="0.25">
      <c r="A2" s="26"/>
    </row>
    <row r="3" spans="1:14" ht="15.75" x14ac:dyDescent="0.25">
      <c r="A3" s="72" t="s">
        <v>192</v>
      </c>
      <c r="B3" s="72"/>
      <c r="C3" s="72"/>
      <c r="D3" s="72"/>
      <c r="E3" s="72"/>
      <c r="F3" s="72"/>
      <c r="G3" s="72"/>
    </row>
    <row r="5" spans="1:14" x14ac:dyDescent="0.2">
      <c r="A5" s="119" t="s">
        <v>167</v>
      </c>
      <c r="B5" s="119"/>
      <c r="C5" s="119"/>
      <c r="D5" s="119"/>
      <c r="E5" s="119"/>
      <c r="F5" s="119"/>
      <c r="G5" s="119"/>
      <c r="H5" s="119"/>
      <c r="I5" s="119"/>
    </row>
    <row r="6" spans="1:14" ht="12.75" customHeight="1" x14ac:dyDescent="0.2">
      <c r="A6" s="115" t="s">
        <v>187</v>
      </c>
      <c r="B6" s="115"/>
      <c r="C6" s="115"/>
      <c r="D6" s="115"/>
      <c r="E6" s="115"/>
      <c r="F6" s="115"/>
      <c r="G6" s="115"/>
      <c r="H6" s="115"/>
      <c r="I6" s="115"/>
      <c r="J6" s="115"/>
      <c r="K6" s="115"/>
      <c r="L6" s="115"/>
      <c r="M6" s="115"/>
      <c r="N6" s="115"/>
    </row>
    <row r="7" spans="1:14" x14ac:dyDescent="0.2">
      <c r="B7" s="115" t="s">
        <v>188</v>
      </c>
      <c r="C7" s="116"/>
      <c r="D7" s="116"/>
      <c r="E7" s="116"/>
      <c r="F7" s="116"/>
      <c r="G7" s="116"/>
      <c r="H7" s="116"/>
      <c r="I7" s="116"/>
      <c r="J7" s="116"/>
      <c r="K7" s="116"/>
      <c r="L7" s="116"/>
      <c r="M7" s="116"/>
      <c r="N7" s="116"/>
    </row>
    <row r="9" spans="1:14" x14ac:dyDescent="0.2">
      <c r="A9" s="27"/>
      <c r="B9" s="103" t="s">
        <v>119</v>
      </c>
      <c r="C9" s="103" t="s">
        <v>15</v>
      </c>
      <c r="D9" s="28"/>
      <c r="E9" s="98" t="s">
        <v>17</v>
      </c>
      <c r="F9" s="98" t="s">
        <v>16</v>
      </c>
      <c r="G9" s="28"/>
      <c r="H9" s="98" t="s">
        <v>18</v>
      </c>
      <c r="I9" s="29"/>
      <c r="J9" s="29"/>
      <c r="K9" s="98" t="s">
        <v>19</v>
      </c>
      <c r="L9" s="98" t="s">
        <v>20</v>
      </c>
      <c r="M9" s="28"/>
      <c r="N9" s="98" t="s">
        <v>98</v>
      </c>
    </row>
    <row r="10" spans="1:14" ht="25.5" x14ac:dyDescent="0.2">
      <c r="A10" s="10" t="s">
        <v>14</v>
      </c>
      <c r="B10" s="103"/>
      <c r="C10" s="103"/>
      <c r="D10" s="28"/>
      <c r="E10" s="98"/>
      <c r="F10" s="98"/>
      <c r="G10" s="28"/>
      <c r="H10" s="98"/>
      <c r="I10" s="29"/>
      <c r="J10" s="29"/>
      <c r="K10" s="98"/>
      <c r="L10" s="98"/>
      <c r="M10" s="28"/>
      <c r="N10" s="98"/>
    </row>
    <row r="11" spans="1:14" x14ac:dyDescent="0.2">
      <c r="A11" s="30" t="s">
        <v>170</v>
      </c>
      <c r="B11" s="111" t="s">
        <v>125</v>
      </c>
      <c r="C11" s="111"/>
      <c r="D11" s="111"/>
      <c r="E11" s="111"/>
      <c r="F11" s="111"/>
      <c r="G11" s="111"/>
      <c r="H11" s="111"/>
      <c r="K11" s="31"/>
      <c r="L11" s="32"/>
      <c r="M11" s="32"/>
      <c r="N11" s="30"/>
    </row>
    <row r="12" spans="1:14" ht="25.5" x14ac:dyDescent="0.2">
      <c r="A12" s="10">
        <v>101</v>
      </c>
      <c r="B12" s="25" t="s">
        <v>186</v>
      </c>
      <c r="C12" s="33"/>
      <c r="D12" s="25" t="s">
        <v>21</v>
      </c>
      <c r="E12" s="34">
        <v>1</v>
      </c>
      <c r="F12" s="98" t="s">
        <v>22</v>
      </c>
      <c r="G12" s="98"/>
      <c r="H12" s="28"/>
      <c r="K12" s="35">
        <f>C12*E12</f>
        <v>0</v>
      </c>
      <c r="L12" s="36"/>
      <c r="N12" s="37">
        <f>K12</f>
        <v>0</v>
      </c>
    </row>
    <row r="13" spans="1:14" ht="25.5" x14ac:dyDescent="0.2">
      <c r="A13" s="38">
        <v>103</v>
      </c>
      <c r="B13" s="14" t="s">
        <v>124</v>
      </c>
      <c r="C13" s="33"/>
      <c r="D13" s="15" t="s">
        <v>181</v>
      </c>
      <c r="E13" s="34">
        <v>10</v>
      </c>
      <c r="F13" s="98" t="s">
        <v>22</v>
      </c>
      <c r="G13" s="98"/>
      <c r="H13" s="28"/>
      <c r="K13" s="35">
        <f>C13*E13</f>
        <v>0</v>
      </c>
      <c r="L13" s="36"/>
      <c r="N13" s="37">
        <f>K13</f>
        <v>0</v>
      </c>
    </row>
    <row r="14" spans="1:14" ht="25.5" x14ac:dyDescent="0.2">
      <c r="A14" s="38">
        <v>104</v>
      </c>
      <c r="B14" s="15" t="s">
        <v>139</v>
      </c>
      <c r="C14" s="33"/>
      <c r="D14" s="15" t="s">
        <v>181</v>
      </c>
      <c r="E14" s="34">
        <v>4</v>
      </c>
      <c r="F14" s="98" t="s">
        <v>22</v>
      </c>
      <c r="G14" s="98"/>
      <c r="H14" s="28"/>
      <c r="K14" s="35">
        <f>C14*E14</f>
        <v>0</v>
      </c>
      <c r="L14" s="36"/>
      <c r="N14" s="37">
        <f>K14</f>
        <v>0</v>
      </c>
    </row>
    <row r="15" spans="1:14" x14ac:dyDescent="0.2">
      <c r="A15" s="30" t="s">
        <v>171</v>
      </c>
      <c r="B15" s="111" t="s">
        <v>23</v>
      </c>
      <c r="C15" s="111"/>
      <c r="D15" s="111"/>
      <c r="E15" s="111"/>
      <c r="F15" s="111"/>
      <c r="G15" s="111"/>
      <c r="H15" s="111"/>
      <c r="K15" s="31"/>
      <c r="L15" s="32"/>
      <c r="M15" s="32"/>
      <c r="N15" s="30"/>
    </row>
    <row r="16" spans="1:14" x14ac:dyDescent="0.2">
      <c r="A16" s="40" t="s">
        <v>28</v>
      </c>
      <c r="B16" s="22" t="s">
        <v>24</v>
      </c>
      <c r="C16" s="33"/>
      <c r="D16" s="25" t="s">
        <v>25</v>
      </c>
      <c r="E16" s="41">
        <v>210000</v>
      </c>
      <c r="F16" s="42"/>
      <c r="G16" s="25" t="s">
        <v>25</v>
      </c>
      <c r="H16" s="43">
        <v>52500</v>
      </c>
      <c r="K16" s="35">
        <f t="shared" ref="K16:K41" si="0">C16*E16</f>
        <v>0</v>
      </c>
      <c r="L16" s="44">
        <f t="shared" ref="L16:L41" si="1">F16*H16</f>
        <v>0</v>
      </c>
      <c r="N16" s="37">
        <f t="shared" ref="N16:N41" si="2">K16+L16</f>
        <v>0</v>
      </c>
    </row>
    <row r="17" spans="1:14" ht="25.5" x14ac:dyDescent="0.2">
      <c r="A17" s="40" t="s">
        <v>30</v>
      </c>
      <c r="B17" s="3" t="s">
        <v>140</v>
      </c>
      <c r="C17" s="33"/>
      <c r="D17" s="25" t="s">
        <v>25</v>
      </c>
      <c r="E17" s="34">
        <v>5000</v>
      </c>
      <c r="F17" s="42"/>
      <c r="G17" s="25" t="s">
        <v>25</v>
      </c>
      <c r="H17" s="43">
        <v>1250</v>
      </c>
      <c r="K17" s="35">
        <f t="shared" si="0"/>
        <v>0</v>
      </c>
      <c r="L17" s="44">
        <f t="shared" si="1"/>
        <v>0</v>
      </c>
      <c r="N17" s="37">
        <f t="shared" si="2"/>
        <v>0</v>
      </c>
    </row>
    <row r="18" spans="1:14" x14ac:dyDescent="0.2">
      <c r="A18" s="40" t="s">
        <v>32</v>
      </c>
      <c r="B18" s="1" t="s">
        <v>26</v>
      </c>
      <c r="C18" s="33"/>
      <c r="D18" s="15" t="s">
        <v>25</v>
      </c>
      <c r="E18" s="41">
        <v>215000</v>
      </c>
      <c r="F18" s="42"/>
      <c r="G18" s="15" t="s">
        <v>25</v>
      </c>
      <c r="H18" s="43">
        <v>53750</v>
      </c>
      <c r="K18" s="35">
        <f t="shared" si="0"/>
        <v>0</v>
      </c>
      <c r="L18" s="44">
        <f t="shared" si="1"/>
        <v>0</v>
      </c>
      <c r="N18" s="37">
        <f t="shared" si="2"/>
        <v>0</v>
      </c>
    </row>
    <row r="19" spans="1:14" x14ac:dyDescent="0.2">
      <c r="A19" s="45" t="s">
        <v>142</v>
      </c>
      <c r="B19" s="16" t="s">
        <v>29</v>
      </c>
      <c r="C19" s="33"/>
      <c r="D19" s="25" t="s">
        <v>25</v>
      </c>
      <c r="E19" s="41">
        <v>200000</v>
      </c>
      <c r="F19" s="42"/>
      <c r="G19" s="25" t="s">
        <v>25</v>
      </c>
      <c r="H19" s="43">
        <v>50000</v>
      </c>
      <c r="K19" s="35">
        <f>C19*E19</f>
        <v>0</v>
      </c>
      <c r="L19" s="44">
        <f t="shared" si="1"/>
        <v>0</v>
      </c>
      <c r="N19" s="37">
        <f t="shared" si="2"/>
        <v>0</v>
      </c>
    </row>
    <row r="20" spans="1:14" x14ac:dyDescent="0.2">
      <c r="A20" s="45" t="s">
        <v>143</v>
      </c>
      <c r="B20" s="17" t="s">
        <v>31</v>
      </c>
      <c r="C20" s="33"/>
      <c r="D20" s="25" t="s">
        <v>25</v>
      </c>
      <c r="E20" s="41">
        <v>5000</v>
      </c>
      <c r="F20" s="42"/>
      <c r="G20" s="25" t="s">
        <v>25</v>
      </c>
      <c r="H20" s="43">
        <v>1250</v>
      </c>
      <c r="K20" s="35">
        <f t="shared" si="0"/>
        <v>0</v>
      </c>
      <c r="L20" s="44">
        <f t="shared" si="1"/>
        <v>0</v>
      </c>
      <c r="N20" s="37">
        <f t="shared" si="2"/>
        <v>0</v>
      </c>
    </row>
    <row r="21" spans="1:14" x14ac:dyDescent="0.2">
      <c r="A21" s="45" t="s">
        <v>145</v>
      </c>
      <c r="B21" s="17" t="s">
        <v>146</v>
      </c>
      <c r="C21" s="33"/>
      <c r="D21" s="25" t="s">
        <v>25</v>
      </c>
      <c r="E21" s="41">
        <v>50</v>
      </c>
      <c r="F21" s="42"/>
      <c r="G21" s="25" t="s">
        <v>25</v>
      </c>
      <c r="H21" s="43">
        <v>12</v>
      </c>
      <c r="K21" s="35">
        <f>C21*E21</f>
        <v>0</v>
      </c>
      <c r="L21" s="44">
        <f>F21*H21</f>
        <v>0</v>
      </c>
      <c r="N21" s="37">
        <f>K21+L21</f>
        <v>0</v>
      </c>
    </row>
    <row r="22" spans="1:14" x14ac:dyDescent="0.2">
      <c r="A22" s="45" t="s">
        <v>144</v>
      </c>
      <c r="B22" s="16" t="s">
        <v>33</v>
      </c>
      <c r="C22" s="33"/>
      <c r="D22" s="25" t="s">
        <v>25</v>
      </c>
      <c r="E22" s="41">
        <v>10000</v>
      </c>
      <c r="F22" s="42"/>
      <c r="G22" s="25" t="s">
        <v>25</v>
      </c>
      <c r="H22" s="43">
        <v>2500</v>
      </c>
      <c r="K22" s="35">
        <f t="shared" si="0"/>
        <v>0</v>
      </c>
      <c r="L22" s="44">
        <f t="shared" si="1"/>
        <v>0</v>
      </c>
      <c r="N22" s="37">
        <f t="shared" si="2"/>
        <v>0</v>
      </c>
    </row>
    <row r="23" spans="1:14" x14ac:dyDescent="0.2">
      <c r="A23" s="10">
        <v>204</v>
      </c>
      <c r="B23" s="1" t="s">
        <v>34</v>
      </c>
      <c r="C23" s="33"/>
      <c r="D23" s="25" t="s">
        <v>25</v>
      </c>
      <c r="E23" s="41">
        <v>215000</v>
      </c>
      <c r="F23" s="42"/>
      <c r="G23" s="25" t="s">
        <v>25</v>
      </c>
      <c r="H23" s="43">
        <v>53750</v>
      </c>
      <c r="K23" s="35">
        <f t="shared" si="0"/>
        <v>0</v>
      </c>
      <c r="L23" s="44">
        <f t="shared" si="1"/>
        <v>0</v>
      </c>
      <c r="N23" s="37">
        <f t="shared" si="2"/>
        <v>0</v>
      </c>
    </row>
    <row r="24" spans="1:14" x14ac:dyDescent="0.2">
      <c r="A24" s="10" t="s">
        <v>37</v>
      </c>
      <c r="B24" s="1" t="s">
        <v>35</v>
      </c>
      <c r="C24" s="33"/>
      <c r="D24" s="25" t="s">
        <v>25</v>
      </c>
      <c r="E24" s="41">
        <v>215000</v>
      </c>
      <c r="F24" s="42"/>
      <c r="G24" s="25" t="s">
        <v>25</v>
      </c>
      <c r="H24" s="43">
        <v>53750</v>
      </c>
      <c r="K24" s="35">
        <f t="shared" si="0"/>
        <v>0</v>
      </c>
      <c r="L24" s="44">
        <f t="shared" si="1"/>
        <v>0</v>
      </c>
      <c r="N24" s="37">
        <f t="shared" si="2"/>
        <v>0</v>
      </c>
    </row>
    <row r="25" spans="1:14" x14ac:dyDescent="0.2">
      <c r="A25" s="10" t="s">
        <v>39</v>
      </c>
      <c r="B25" s="1" t="s">
        <v>36</v>
      </c>
      <c r="C25" s="33"/>
      <c r="D25" s="25" t="s">
        <v>25</v>
      </c>
      <c r="E25" s="41">
        <v>100</v>
      </c>
      <c r="F25" s="42"/>
      <c r="G25" s="25" t="s">
        <v>25</v>
      </c>
      <c r="H25" s="43">
        <v>25</v>
      </c>
      <c r="K25" s="35">
        <f t="shared" si="0"/>
        <v>0</v>
      </c>
      <c r="L25" s="44">
        <f t="shared" si="1"/>
        <v>0</v>
      </c>
      <c r="N25" s="37">
        <f t="shared" si="2"/>
        <v>0</v>
      </c>
    </row>
    <row r="26" spans="1:14" ht="25.5" x14ac:dyDescent="0.2">
      <c r="A26" s="10">
        <v>206</v>
      </c>
      <c r="B26" s="1" t="s">
        <v>38</v>
      </c>
      <c r="C26" s="33"/>
      <c r="D26" s="15" t="s">
        <v>135</v>
      </c>
      <c r="E26" s="41">
        <v>500</v>
      </c>
      <c r="F26" s="42"/>
      <c r="G26" s="15" t="s">
        <v>135</v>
      </c>
      <c r="H26" s="43">
        <v>125</v>
      </c>
      <c r="K26" s="35">
        <f t="shared" si="0"/>
        <v>0</v>
      </c>
      <c r="L26" s="44">
        <f t="shared" si="1"/>
        <v>0</v>
      </c>
      <c r="N26" s="37">
        <f t="shared" si="2"/>
        <v>0</v>
      </c>
    </row>
    <row r="27" spans="1:14" x14ac:dyDescent="0.2">
      <c r="A27" s="46" t="s">
        <v>128</v>
      </c>
      <c r="B27" s="1" t="s">
        <v>40</v>
      </c>
      <c r="C27" s="33"/>
      <c r="D27" s="3" t="s">
        <v>27</v>
      </c>
      <c r="E27" s="41">
        <v>10000</v>
      </c>
      <c r="F27" s="42"/>
      <c r="G27" s="3" t="s">
        <v>27</v>
      </c>
      <c r="H27" s="43">
        <v>2500</v>
      </c>
      <c r="K27" s="35">
        <f t="shared" si="0"/>
        <v>0</v>
      </c>
      <c r="L27" s="44">
        <f t="shared" si="1"/>
        <v>0</v>
      </c>
      <c r="N27" s="37">
        <f t="shared" si="2"/>
        <v>0</v>
      </c>
    </row>
    <row r="28" spans="1:14" x14ac:dyDescent="0.2">
      <c r="A28" s="46" t="s">
        <v>129</v>
      </c>
      <c r="B28" s="1" t="s">
        <v>41</v>
      </c>
      <c r="C28" s="33"/>
      <c r="D28" s="3" t="s">
        <v>27</v>
      </c>
      <c r="E28" s="41">
        <v>35000</v>
      </c>
      <c r="F28" s="42"/>
      <c r="G28" s="3" t="s">
        <v>27</v>
      </c>
      <c r="H28" s="43">
        <v>8750</v>
      </c>
      <c r="K28" s="35">
        <f t="shared" si="0"/>
        <v>0</v>
      </c>
      <c r="L28" s="44">
        <f t="shared" si="1"/>
        <v>0</v>
      </c>
      <c r="N28" s="37">
        <f t="shared" si="2"/>
        <v>0</v>
      </c>
    </row>
    <row r="29" spans="1:14" ht="25.5" x14ac:dyDescent="0.2">
      <c r="A29" s="46" t="s">
        <v>130</v>
      </c>
      <c r="B29" s="1" t="s">
        <v>42</v>
      </c>
      <c r="C29" s="33"/>
      <c r="D29" s="3" t="s">
        <v>27</v>
      </c>
      <c r="E29" s="41">
        <v>35000</v>
      </c>
      <c r="F29" s="42"/>
      <c r="G29" s="3" t="s">
        <v>27</v>
      </c>
      <c r="H29" s="43">
        <v>8750</v>
      </c>
      <c r="K29" s="35">
        <f t="shared" si="0"/>
        <v>0</v>
      </c>
      <c r="L29" s="44">
        <f t="shared" si="1"/>
        <v>0</v>
      </c>
      <c r="N29" s="37">
        <f t="shared" si="2"/>
        <v>0</v>
      </c>
    </row>
    <row r="30" spans="1:14" x14ac:dyDescent="0.2">
      <c r="A30" s="38" t="s">
        <v>131</v>
      </c>
      <c r="B30" s="14" t="s">
        <v>132</v>
      </c>
      <c r="C30" s="33"/>
      <c r="D30" s="3" t="s">
        <v>27</v>
      </c>
      <c r="E30" s="41">
        <v>4000</v>
      </c>
      <c r="F30" s="42"/>
      <c r="G30" s="3" t="s">
        <v>27</v>
      </c>
      <c r="H30" s="43">
        <v>1000</v>
      </c>
      <c r="K30" s="35">
        <f t="shared" si="0"/>
        <v>0</v>
      </c>
      <c r="L30" s="44"/>
      <c r="N30" s="37">
        <f t="shared" si="2"/>
        <v>0</v>
      </c>
    </row>
    <row r="31" spans="1:14" ht="25.5" x14ac:dyDescent="0.2">
      <c r="A31" s="47" t="s">
        <v>109</v>
      </c>
      <c r="B31" s="1" t="s">
        <v>43</v>
      </c>
      <c r="C31" s="33"/>
      <c r="D31" s="3" t="s">
        <v>27</v>
      </c>
      <c r="E31" s="41">
        <v>100</v>
      </c>
      <c r="F31" s="42"/>
      <c r="G31" s="3" t="s">
        <v>27</v>
      </c>
      <c r="H31" s="43">
        <v>25</v>
      </c>
      <c r="K31" s="35">
        <f t="shared" si="0"/>
        <v>0</v>
      </c>
      <c r="L31" s="44">
        <f t="shared" si="1"/>
        <v>0</v>
      </c>
      <c r="N31" s="37">
        <f t="shared" si="2"/>
        <v>0</v>
      </c>
    </row>
    <row r="32" spans="1:14" ht="25.5" x14ac:dyDescent="0.2">
      <c r="A32" s="47" t="s">
        <v>110</v>
      </c>
      <c r="B32" s="1" t="s">
        <v>44</v>
      </c>
      <c r="C32" s="33"/>
      <c r="D32" s="3" t="s">
        <v>27</v>
      </c>
      <c r="E32" s="41">
        <v>100</v>
      </c>
      <c r="F32" s="42"/>
      <c r="G32" s="3" t="s">
        <v>27</v>
      </c>
      <c r="H32" s="43">
        <v>25</v>
      </c>
      <c r="K32" s="35">
        <f t="shared" si="0"/>
        <v>0</v>
      </c>
      <c r="L32" s="44">
        <f t="shared" si="1"/>
        <v>0</v>
      </c>
      <c r="N32" s="37">
        <f t="shared" si="2"/>
        <v>0</v>
      </c>
    </row>
    <row r="33" spans="1:14" ht="25.5" x14ac:dyDescent="0.2">
      <c r="A33" s="47" t="s">
        <v>111</v>
      </c>
      <c r="B33" s="1" t="s">
        <v>45</v>
      </c>
      <c r="C33" s="33"/>
      <c r="D33" s="3" t="s">
        <v>27</v>
      </c>
      <c r="E33" s="41">
        <v>100</v>
      </c>
      <c r="F33" s="42"/>
      <c r="G33" s="3" t="s">
        <v>27</v>
      </c>
      <c r="H33" s="43">
        <v>25</v>
      </c>
      <c r="K33" s="35">
        <f t="shared" si="0"/>
        <v>0</v>
      </c>
      <c r="L33" s="44">
        <f t="shared" si="1"/>
        <v>0</v>
      </c>
      <c r="N33" s="37">
        <f t="shared" si="2"/>
        <v>0</v>
      </c>
    </row>
    <row r="34" spans="1:14" ht="25.5" x14ac:dyDescent="0.2">
      <c r="A34" s="47" t="s">
        <v>112</v>
      </c>
      <c r="B34" s="1" t="s">
        <v>46</v>
      </c>
      <c r="C34" s="42"/>
      <c r="D34" s="3" t="s">
        <v>27</v>
      </c>
      <c r="E34" s="41">
        <v>100</v>
      </c>
      <c r="F34" s="42"/>
      <c r="G34" s="3" t="s">
        <v>27</v>
      </c>
      <c r="H34" s="43">
        <v>25</v>
      </c>
      <c r="K34" s="35">
        <f t="shared" si="0"/>
        <v>0</v>
      </c>
      <c r="L34" s="44">
        <f t="shared" si="1"/>
        <v>0</v>
      </c>
      <c r="N34" s="37">
        <f t="shared" si="2"/>
        <v>0</v>
      </c>
    </row>
    <row r="35" spans="1:14" ht="25.5" x14ac:dyDescent="0.2">
      <c r="A35" s="47" t="s">
        <v>113</v>
      </c>
      <c r="B35" s="1" t="s">
        <v>47</v>
      </c>
      <c r="C35" s="33"/>
      <c r="D35" s="3" t="s">
        <v>27</v>
      </c>
      <c r="E35" s="41">
        <v>100</v>
      </c>
      <c r="F35" s="42"/>
      <c r="G35" s="3" t="s">
        <v>27</v>
      </c>
      <c r="H35" s="43">
        <v>25</v>
      </c>
      <c r="K35" s="35">
        <f t="shared" si="0"/>
        <v>0</v>
      </c>
      <c r="L35" s="44">
        <f t="shared" si="1"/>
        <v>0</v>
      </c>
      <c r="N35" s="37">
        <f t="shared" si="2"/>
        <v>0</v>
      </c>
    </row>
    <row r="36" spans="1:14" ht="25.5" x14ac:dyDescent="0.2">
      <c r="A36" s="38" t="s">
        <v>114</v>
      </c>
      <c r="B36" s="15" t="s">
        <v>122</v>
      </c>
      <c r="C36" s="33"/>
      <c r="D36" s="3" t="s">
        <v>27</v>
      </c>
      <c r="E36" s="41">
        <v>1000</v>
      </c>
      <c r="F36" s="42"/>
      <c r="G36" s="3" t="s">
        <v>27</v>
      </c>
      <c r="H36" s="43">
        <v>250</v>
      </c>
      <c r="K36" s="35">
        <f t="shared" si="0"/>
        <v>0</v>
      </c>
      <c r="L36" s="44">
        <f t="shared" si="1"/>
        <v>0</v>
      </c>
      <c r="N36" s="37">
        <f t="shared" si="2"/>
        <v>0</v>
      </c>
    </row>
    <row r="37" spans="1:14" ht="25.5" x14ac:dyDescent="0.2">
      <c r="A37" s="38" t="s">
        <v>115</v>
      </c>
      <c r="B37" s="15" t="s">
        <v>168</v>
      </c>
      <c r="C37" s="33"/>
      <c r="D37" s="3" t="s">
        <v>27</v>
      </c>
      <c r="E37" s="41">
        <v>1000</v>
      </c>
      <c r="F37" s="42"/>
      <c r="G37" s="3" t="s">
        <v>27</v>
      </c>
      <c r="H37" s="43">
        <v>250</v>
      </c>
      <c r="K37" s="35">
        <f t="shared" si="0"/>
        <v>0</v>
      </c>
      <c r="L37" s="44">
        <f t="shared" si="1"/>
        <v>0</v>
      </c>
      <c r="N37" s="37">
        <f t="shared" si="2"/>
        <v>0</v>
      </c>
    </row>
    <row r="38" spans="1:14" ht="25.5" x14ac:dyDescent="0.2">
      <c r="A38" s="38" t="s">
        <v>116</v>
      </c>
      <c r="B38" s="15" t="s">
        <v>126</v>
      </c>
      <c r="C38" s="33"/>
      <c r="D38" s="15" t="s">
        <v>25</v>
      </c>
      <c r="E38" s="41">
        <v>10000</v>
      </c>
      <c r="F38" s="42"/>
      <c r="G38" s="15" t="s">
        <v>25</v>
      </c>
      <c r="H38" s="43">
        <v>2500</v>
      </c>
      <c r="K38" s="35">
        <f t="shared" si="0"/>
        <v>0</v>
      </c>
      <c r="L38" s="44">
        <f t="shared" si="1"/>
        <v>0</v>
      </c>
      <c r="N38" s="37">
        <f t="shared" si="2"/>
        <v>0</v>
      </c>
    </row>
    <row r="39" spans="1:14" ht="25.5" x14ac:dyDescent="0.2">
      <c r="A39" s="38" t="s">
        <v>133</v>
      </c>
      <c r="B39" s="14" t="s">
        <v>134</v>
      </c>
      <c r="C39" s="33"/>
      <c r="D39" s="3" t="s">
        <v>135</v>
      </c>
      <c r="E39" s="41">
        <v>2</v>
      </c>
      <c r="F39" s="42"/>
      <c r="G39" s="3" t="s">
        <v>135</v>
      </c>
      <c r="H39" s="43">
        <v>1</v>
      </c>
      <c r="K39" s="35">
        <f t="shared" si="0"/>
        <v>0</v>
      </c>
      <c r="L39" s="48">
        <f t="shared" si="1"/>
        <v>0</v>
      </c>
      <c r="N39" s="37">
        <f t="shared" si="2"/>
        <v>0</v>
      </c>
    </row>
    <row r="40" spans="1:14" x14ac:dyDescent="0.2">
      <c r="A40" s="38" t="s">
        <v>136</v>
      </c>
      <c r="B40" s="14" t="s">
        <v>138</v>
      </c>
      <c r="C40" s="33"/>
      <c r="D40" s="15" t="s">
        <v>27</v>
      </c>
      <c r="E40" s="41">
        <v>2000</v>
      </c>
      <c r="F40" s="42"/>
      <c r="G40" s="15" t="s">
        <v>27</v>
      </c>
      <c r="H40" s="43">
        <v>500</v>
      </c>
      <c r="K40" s="39">
        <f t="shared" si="0"/>
        <v>0</v>
      </c>
      <c r="L40" s="48">
        <f t="shared" si="1"/>
        <v>0</v>
      </c>
      <c r="N40" s="37">
        <f t="shared" si="2"/>
        <v>0</v>
      </c>
    </row>
    <row r="41" spans="1:14" ht="25.5" x14ac:dyDescent="0.2">
      <c r="A41" s="38" t="s">
        <v>137</v>
      </c>
      <c r="B41" s="14" t="s">
        <v>141</v>
      </c>
      <c r="C41" s="33"/>
      <c r="D41" s="15" t="s">
        <v>181</v>
      </c>
      <c r="E41" s="41">
        <v>6</v>
      </c>
      <c r="F41" s="42"/>
      <c r="G41" s="15" t="s">
        <v>181</v>
      </c>
      <c r="H41" s="43">
        <v>2</v>
      </c>
      <c r="K41" s="39">
        <f t="shared" si="0"/>
        <v>0</v>
      </c>
      <c r="L41" s="48">
        <f t="shared" si="1"/>
        <v>0</v>
      </c>
      <c r="N41" s="37">
        <f t="shared" si="2"/>
        <v>0</v>
      </c>
    </row>
    <row r="42" spans="1:14" x14ac:dyDescent="0.2">
      <c r="A42" s="30" t="s">
        <v>172</v>
      </c>
      <c r="B42" s="111" t="s">
        <v>48</v>
      </c>
      <c r="C42" s="111"/>
      <c r="D42" s="111"/>
      <c r="E42" s="111"/>
      <c r="F42" s="111"/>
      <c r="G42" s="111"/>
      <c r="H42" s="111"/>
      <c r="K42" s="31"/>
      <c r="L42" s="32"/>
      <c r="M42" s="32"/>
      <c r="N42" s="30"/>
    </row>
    <row r="43" spans="1:14" ht="25.5" x14ac:dyDescent="0.2">
      <c r="A43" s="10">
        <v>301</v>
      </c>
      <c r="B43" s="3" t="s">
        <v>175</v>
      </c>
      <c r="C43" s="99" t="s">
        <v>185</v>
      </c>
      <c r="D43" s="104" t="s">
        <v>54</v>
      </c>
      <c r="E43" s="28">
        <v>1</v>
      </c>
      <c r="F43" s="96" t="s">
        <v>22</v>
      </c>
      <c r="G43" s="97"/>
      <c r="H43" s="28"/>
      <c r="K43" s="49" t="e">
        <f t="shared" ref="K43:K54" si="3">C43*E43</f>
        <v>#VALUE!</v>
      </c>
      <c r="L43" s="49"/>
      <c r="N43" s="28">
        <v>0</v>
      </c>
    </row>
    <row r="44" spans="1:14" x14ac:dyDescent="0.2">
      <c r="A44" s="40" t="s">
        <v>159</v>
      </c>
      <c r="B44" s="1" t="s">
        <v>49</v>
      </c>
      <c r="C44" s="33"/>
      <c r="D44" s="3" t="s">
        <v>50</v>
      </c>
      <c r="E44" s="34">
        <v>10</v>
      </c>
      <c r="F44" s="42"/>
      <c r="G44" s="3" t="s">
        <v>50</v>
      </c>
      <c r="H44" s="43">
        <v>2</v>
      </c>
      <c r="K44" s="35">
        <f t="shared" si="3"/>
        <v>0</v>
      </c>
      <c r="L44" s="44">
        <f t="shared" ref="L44:L54" si="4">F44*H44</f>
        <v>0</v>
      </c>
      <c r="N44" s="37">
        <f t="shared" ref="N44:N54" si="5">K44+L44</f>
        <v>0</v>
      </c>
    </row>
    <row r="45" spans="1:14" x14ac:dyDescent="0.2">
      <c r="A45" s="40" t="s">
        <v>160</v>
      </c>
      <c r="B45" s="3" t="s">
        <v>51</v>
      </c>
      <c r="C45" s="33"/>
      <c r="D45" s="3" t="s">
        <v>50</v>
      </c>
      <c r="E45" s="34">
        <v>10</v>
      </c>
      <c r="F45" s="42"/>
      <c r="G45" s="3" t="s">
        <v>50</v>
      </c>
      <c r="H45" s="43">
        <v>2</v>
      </c>
      <c r="K45" s="35">
        <f t="shared" si="3"/>
        <v>0</v>
      </c>
      <c r="L45" s="44">
        <f t="shared" si="4"/>
        <v>0</v>
      </c>
      <c r="N45" s="37">
        <f t="shared" si="5"/>
        <v>0</v>
      </c>
    </row>
    <row r="46" spans="1:14" x14ac:dyDescent="0.2">
      <c r="A46" s="40" t="s">
        <v>161</v>
      </c>
      <c r="B46" s="1" t="s">
        <v>52</v>
      </c>
      <c r="C46" s="33"/>
      <c r="D46" s="3" t="s">
        <v>50</v>
      </c>
      <c r="E46" s="34">
        <v>10</v>
      </c>
      <c r="F46" s="42"/>
      <c r="G46" s="3" t="s">
        <v>50</v>
      </c>
      <c r="H46" s="43">
        <v>2</v>
      </c>
      <c r="K46" s="35">
        <f t="shared" si="3"/>
        <v>0</v>
      </c>
      <c r="L46" s="44">
        <f t="shared" si="4"/>
        <v>0</v>
      </c>
      <c r="N46" s="37">
        <f t="shared" si="5"/>
        <v>0</v>
      </c>
    </row>
    <row r="47" spans="1:14" x14ac:dyDescent="0.2">
      <c r="A47" s="40" t="s">
        <v>162</v>
      </c>
      <c r="B47" s="1" t="s">
        <v>53</v>
      </c>
      <c r="C47" s="33"/>
      <c r="D47" s="3" t="s">
        <v>54</v>
      </c>
      <c r="E47" s="34">
        <v>10</v>
      </c>
      <c r="F47" s="42"/>
      <c r="G47" s="3" t="s">
        <v>54</v>
      </c>
      <c r="H47" s="43">
        <v>2</v>
      </c>
      <c r="K47" s="35">
        <f t="shared" si="3"/>
        <v>0</v>
      </c>
      <c r="L47" s="44">
        <f t="shared" si="4"/>
        <v>0</v>
      </c>
      <c r="N47" s="37">
        <f t="shared" si="5"/>
        <v>0</v>
      </c>
    </row>
    <row r="48" spans="1:14" x14ac:dyDescent="0.2">
      <c r="A48" s="40" t="s">
        <v>163</v>
      </c>
      <c r="B48" s="1" t="s">
        <v>55</v>
      </c>
      <c r="C48" s="33"/>
      <c r="D48" s="3" t="s">
        <v>27</v>
      </c>
      <c r="E48" s="34">
        <v>100</v>
      </c>
      <c r="F48" s="42"/>
      <c r="G48" s="3" t="s">
        <v>27</v>
      </c>
      <c r="H48" s="43">
        <v>25</v>
      </c>
      <c r="K48" s="35">
        <f t="shared" si="3"/>
        <v>0</v>
      </c>
      <c r="L48" s="44">
        <f t="shared" si="4"/>
        <v>0</v>
      </c>
      <c r="N48" s="37">
        <f t="shared" si="5"/>
        <v>0</v>
      </c>
    </row>
    <row r="49" spans="1:14" x14ac:dyDescent="0.2">
      <c r="A49" s="40" t="s">
        <v>164</v>
      </c>
      <c r="B49" s="1" t="s">
        <v>56</v>
      </c>
      <c r="C49" s="33"/>
      <c r="D49" s="3" t="s">
        <v>27</v>
      </c>
      <c r="E49" s="34">
        <v>100</v>
      </c>
      <c r="F49" s="42"/>
      <c r="G49" s="3" t="s">
        <v>27</v>
      </c>
      <c r="H49" s="43">
        <v>25</v>
      </c>
      <c r="K49" s="35">
        <f t="shared" si="3"/>
        <v>0</v>
      </c>
      <c r="L49" s="44">
        <f t="shared" si="4"/>
        <v>0</v>
      </c>
      <c r="N49" s="37">
        <f t="shared" si="5"/>
        <v>0</v>
      </c>
    </row>
    <row r="50" spans="1:14" ht="38.25" x14ac:dyDescent="0.2">
      <c r="A50" s="50" t="s">
        <v>117</v>
      </c>
      <c r="B50" s="18" t="s">
        <v>57</v>
      </c>
      <c r="C50" s="33"/>
      <c r="D50" s="3" t="s">
        <v>58</v>
      </c>
      <c r="E50" s="34">
        <v>1</v>
      </c>
      <c r="F50" s="42"/>
      <c r="G50" s="3" t="s">
        <v>58</v>
      </c>
      <c r="H50" s="43">
        <v>2</v>
      </c>
      <c r="K50" s="35">
        <f t="shared" si="3"/>
        <v>0</v>
      </c>
      <c r="L50" s="44">
        <f t="shared" si="4"/>
        <v>0</v>
      </c>
      <c r="N50" s="37">
        <f t="shared" si="5"/>
        <v>0</v>
      </c>
    </row>
    <row r="51" spans="1:14" x14ac:dyDescent="0.2">
      <c r="A51" s="40" t="s">
        <v>60</v>
      </c>
      <c r="B51" s="3" t="s">
        <v>123</v>
      </c>
      <c r="C51" s="33"/>
      <c r="D51" s="3" t="s">
        <v>25</v>
      </c>
      <c r="E51" s="34">
        <v>25000</v>
      </c>
      <c r="F51" s="42"/>
      <c r="G51" s="3" t="s">
        <v>25</v>
      </c>
      <c r="H51" s="43">
        <v>6250</v>
      </c>
      <c r="K51" s="35">
        <f t="shared" si="3"/>
        <v>0</v>
      </c>
      <c r="L51" s="44">
        <f t="shared" si="4"/>
        <v>0</v>
      </c>
      <c r="N51" s="37">
        <f t="shared" si="5"/>
        <v>0</v>
      </c>
    </row>
    <row r="52" spans="1:14" x14ac:dyDescent="0.2">
      <c r="A52" s="40" t="s">
        <v>118</v>
      </c>
      <c r="B52" s="1" t="s">
        <v>59</v>
      </c>
      <c r="C52" s="33"/>
      <c r="D52" s="3" t="s">
        <v>54</v>
      </c>
      <c r="E52" s="34">
        <v>5</v>
      </c>
      <c r="F52" s="42"/>
      <c r="G52" s="3" t="s">
        <v>54</v>
      </c>
      <c r="H52" s="43">
        <v>2</v>
      </c>
      <c r="K52" s="35">
        <f t="shared" si="3"/>
        <v>0</v>
      </c>
      <c r="L52" s="44">
        <f t="shared" si="4"/>
        <v>0</v>
      </c>
      <c r="N52" s="37">
        <f t="shared" si="5"/>
        <v>0</v>
      </c>
    </row>
    <row r="53" spans="1:14" x14ac:dyDescent="0.2">
      <c r="A53" s="40">
        <v>304</v>
      </c>
      <c r="B53" s="1" t="s">
        <v>61</v>
      </c>
      <c r="C53" s="33"/>
      <c r="D53" s="3" t="s">
        <v>27</v>
      </c>
      <c r="E53" s="34">
        <v>1000</v>
      </c>
      <c r="F53" s="42"/>
      <c r="G53" s="3" t="s">
        <v>27</v>
      </c>
      <c r="H53" s="43">
        <v>250</v>
      </c>
      <c r="K53" s="35">
        <f t="shared" si="3"/>
        <v>0</v>
      </c>
      <c r="L53" s="44">
        <f t="shared" si="4"/>
        <v>0</v>
      </c>
      <c r="N53" s="37">
        <f t="shared" si="5"/>
        <v>0</v>
      </c>
    </row>
    <row r="54" spans="1:14" x14ac:dyDescent="0.2">
      <c r="A54" s="40" t="s">
        <v>63</v>
      </c>
      <c r="B54" s="1" t="s">
        <v>62</v>
      </c>
      <c r="C54" s="33"/>
      <c r="D54" s="3" t="s">
        <v>27</v>
      </c>
      <c r="E54" s="34">
        <v>1000</v>
      </c>
      <c r="F54" s="42"/>
      <c r="G54" s="3" t="s">
        <v>27</v>
      </c>
      <c r="H54" s="43">
        <v>250</v>
      </c>
      <c r="K54" s="35">
        <f t="shared" si="3"/>
        <v>0</v>
      </c>
      <c r="L54" s="44">
        <f t="shared" si="4"/>
        <v>0</v>
      </c>
      <c r="N54" s="37">
        <f t="shared" si="5"/>
        <v>0</v>
      </c>
    </row>
    <row r="55" spans="1:14" ht="38.25" x14ac:dyDescent="0.2">
      <c r="A55" s="50">
        <v>306</v>
      </c>
      <c r="B55" s="3" t="s">
        <v>165</v>
      </c>
      <c r="C55" s="99" t="s">
        <v>183</v>
      </c>
      <c r="D55" s="104" t="s">
        <v>54</v>
      </c>
      <c r="E55" s="28"/>
      <c r="F55" s="117" t="s">
        <v>22</v>
      </c>
      <c r="G55" s="118"/>
      <c r="H55" s="28"/>
      <c r="K55" s="28"/>
      <c r="L55" s="28"/>
      <c r="N55" s="28">
        <v>0</v>
      </c>
    </row>
    <row r="56" spans="1:14" ht="38.25" x14ac:dyDescent="0.2">
      <c r="A56" s="50">
        <v>307</v>
      </c>
      <c r="B56" s="3" t="s">
        <v>166</v>
      </c>
      <c r="C56" s="99" t="s">
        <v>184</v>
      </c>
      <c r="D56" s="104" t="s">
        <v>54</v>
      </c>
      <c r="E56" s="28"/>
      <c r="F56" s="117" t="s">
        <v>22</v>
      </c>
      <c r="G56" s="118"/>
      <c r="H56" s="28"/>
      <c r="K56" s="28"/>
      <c r="L56" s="28"/>
      <c r="N56" s="28">
        <v>0</v>
      </c>
    </row>
    <row r="57" spans="1:14" x14ac:dyDescent="0.2">
      <c r="A57" s="31" t="s">
        <v>173</v>
      </c>
      <c r="B57" s="100" t="s">
        <v>64</v>
      </c>
      <c r="C57" s="101"/>
      <c r="D57" s="101"/>
      <c r="E57" s="101"/>
      <c r="F57" s="101"/>
      <c r="G57" s="101"/>
      <c r="H57" s="102"/>
      <c r="K57" s="31"/>
      <c r="L57" s="32"/>
      <c r="M57" s="32"/>
      <c r="N57" s="30"/>
    </row>
    <row r="58" spans="1:14" ht="25.5" x14ac:dyDescent="0.2">
      <c r="A58" s="51" t="s">
        <v>65</v>
      </c>
      <c r="B58" s="1" t="s">
        <v>66</v>
      </c>
      <c r="C58" s="33"/>
      <c r="D58" s="3" t="s">
        <v>54</v>
      </c>
      <c r="E58" s="34">
        <v>2</v>
      </c>
      <c r="F58" s="42"/>
      <c r="G58" s="3" t="s">
        <v>54</v>
      </c>
      <c r="H58" s="43">
        <v>1</v>
      </c>
      <c r="K58" s="52">
        <f t="shared" ref="K58:K68" si="6">C58*E58</f>
        <v>0</v>
      </c>
      <c r="L58" s="48">
        <f>F58*H58</f>
        <v>0</v>
      </c>
      <c r="N58" s="53">
        <f t="shared" ref="N58:N64" si="7">K58+L58</f>
        <v>0</v>
      </c>
    </row>
    <row r="59" spans="1:14" ht="38.25" x14ac:dyDescent="0.2">
      <c r="A59" s="51" t="s">
        <v>67</v>
      </c>
      <c r="B59" s="2" t="s">
        <v>68</v>
      </c>
      <c r="C59" s="33"/>
      <c r="D59" s="3" t="s">
        <v>54</v>
      </c>
      <c r="E59" s="34">
        <v>2</v>
      </c>
      <c r="F59" s="42"/>
      <c r="G59" s="3" t="s">
        <v>54</v>
      </c>
      <c r="H59" s="43">
        <v>1</v>
      </c>
      <c r="K59" s="52">
        <f t="shared" si="6"/>
        <v>0</v>
      </c>
      <c r="L59" s="48">
        <f>F59*H59</f>
        <v>0</v>
      </c>
      <c r="N59" s="53">
        <f t="shared" si="7"/>
        <v>0</v>
      </c>
    </row>
    <row r="60" spans="1:14" ht="25.5" x14ac:dyDescent="0.2">
      <c r="A60" s="51" t="s">
        <v>69</v>
      </c>
      <c r="B60" s="1" t="s">
        <v>70</v>
      </c>
      <c r="C60" s="33"/>
      <c r="D60" s="3" t="s">
        <v>54</v>
      </c>
      <c r="E60" s="34">
        <v>4</v>
      </c>
      <c r="F60" s="42"/>
      <c r="G60" s="3" t="s">
        <v>54</v>
      </c>
      <c r="H60" s="43">
        <v>1</v>
      </c>
      <c r="K60" s="52">
        <f t="shared" si="6"/>
        <v>0</v>
      </c>
      <c r="L60" s="48">
        <f>F60*H60</f>
        <v>0</v>
      </c>
      <c r="N60" s="53">
        <f t="shared" si="7"/>
        <v>0</v>
      </c>
    </row>
    <row r="61" spans="1:14" ht="25.5" x14ac:dyDescent="0.2">
      <c r="A61" s="51" t="s">
        <v>71</v>
      </c>
      <c r="B61" s="2" t="s">
        <v>72</v>
      </c>
      <c r="C61" s="33"/>
      <c r="D61" s="3" t="s">
        <v>54</v>
      </c>
      <c r="E61" s="34">
        <v>2</v>
      </c>
      <c r="F61" s="42"/>
      <c r="G61" s="3" t="s">
        <v>54</v>
      </c>
      <c r="H61" s="43">
        <v>1</v>
      </c>
      <c r="K61" s="52">
        <f t="shared" si="6"/>
        <v>0</v>
      </c>
      <c r="L61" s="48">
        <f>F61*H61</f>
        <v>0</v>
      </c>
      <c r="N61" s="53">
        <f t="shared" si="7"/>
        <v>0</v>
      </c>
    </row>
    <row r="62" spans="1:14" x14ac:dyDescent="0.2">
      <c r="A62" s="51" t="s">
        <v>73</v>
      </c>
      <c r="B62" s="22" t="s">
        <v>74</v>
      </c>
      <c r="C62" s="33"/>
      <c r="D62" s="3" t="s">
        <v>75</v>
      </c>
      <c r="E62" s="34">
        <v>2</v>
      </c>
      <c r="F62" s="42"/>
      <c r="G62" s="3" t="s">
        <v>75</v>
      </c>
      <c r="H62" s="43">
        <v>1</v>
      </c>
      <c r="K62" s="52">
        <f t="shared" si="6"/>
        <v>0</v>
      </c>
      <c r="L62" s="48">
        <f>F62*H62</f>
        <v>0</v>
      </c>
      <c r="N62" s="53">
        <f t="shared" si="7"/>
        <v>0</v>
      </c>
    </row>
    <row r="63" spans="1:14" s="58" customFormat="1" ht="51" x14ac:dyDescent="0.2">
      <c r="A63" s="54" t="s">
        <v>150</v>
      </c>
      <c r="B63" s="24" t="s">
        <v>176</v>
      </c>
      <c r="C63" s="55"/>
      <c r="D63" s="46" t="s">
        <v>127</v>
      </c>
      <c r="E63" s="56">
        <v>25000</v>
      </c>
      <c r="F63" s="42"/>
      <c r="G63" s="46" t="s">
        <v>127</v>
      </c>
      <c r="H63" s="43">
        <v>6250</v>
      </c>
      <c r="I63" s="57"/>
      <c r="J63" s="57"/>
      <c r="K63" s="52">
        <f t="shared" si="6"/>
        <v>0</v>
      </c>
      <c r="L63" s="48"/>
      <c r="M63" s="57"/>
      <c r="N63" s="53">
        <f t="shared" si="7"/>
        <v>0</v>
      </c>
    </row>
    <row r="64" spans="1:14" ht="25.5" x14ac:dyDescent="0.2">
      <c r="A64" s="59">
        <v>403</v>
      </c>
      <c r="B64" s="3" t="s">
        <v>76</v>
      </c>
      <c r="C64" s="33"/>
      <c r="D64" s="3" t="s">
        <v>27</v>
      </c>
      <c r="E64" s="34">
        <v>2000</v>
      </c>
      <c r="F64" s="42"/>
      <c r="G64" s="3" t="s">
        <v>27</v>
      </c>
      <c r="H64" s="43">
        <v>500</v>
      </c>
      <c r="K64" s="52">
        <f t="shared" si="6"/>
        <v>0</v>
      </c>
      <c r="L64" s="48">
        <f>F64*H64</f>
        <v>0</v>
      </c>
      <c r="N64" s="53">
        <f t="shared" si="7"/>
        <v>0</v>
      </c>
    </row>
    <row r="65" spans="1:14" ht="25.5" x14ac:dyDescent="0.2">
      <c r="A65" s="59">
        <v>404</v>
      </c>
      <c r="B65" s="3" t="s">
        <v>177</v>
      </c>
      <c r="C65" s="99" t="s">
        <v>182</v>
      </c>
      <c r="D65" s="104" t="s">
        <v>54</v>
      </c>
      <c r="E65" s="28">
        <v>3</v>
      </c>
      <c r="F65" s="98" t="s">
        <v>22</v>
      </c>
      <c r="G65" s="98"/>
      <c r="H65" s="28"/>
      <c r="K65" s="60"/>
      <c r="L65" s="60"/>
      <c r="N65" s="60">
        <v>0</v>
      </c>
    </row>
    <row r="66" spans="1:14" ht="25.5" x14ac:dyDescent="0.2">
      <c r="A66" s="50" t="s">
        <v>178</v>
      </c>
      <c r="B66" s="3" t="s">
        <v>77</v>
      </c>
      <c r="C66" s="33"/>
      <c r="D66" s="3" t="s">
        <v>50</v>
      </c>
      <c r="E66" s="34">
        <v>25</v>
      </c>
      <c r="F66" s="42"/>
      <c r="G66" s="3" t="s">
        <v>50</v>
      </c>
      <c r="H66" s="43">
        <v>7</v>
      </c>
      <c r="K66" s="35">
        <f t="shared" si="6"/>
        <v>0</v>
      </c>
      <c r="L66" s="44">
        <f>F66*H66</f>
        <v>0</v>
      </c>
      <c r="N66" s="37">
        <f>K66+L66</f>
        <v>0</v>
      </c>
    </row>
    <row r="67" spans="1:14" ht="25.5" x14ac:dyDescent="0.2">
      <c r="A67" s="50" t="s">
        <v>179</v>
      </c>
      <c r="B67" s="3" t="s">
        <v>180</v>
      </c>
      <c r="C67" s="33"/>
      <c r="D67" s="3" t="s">
        <v>78</v>
      </c>
      <c r="E67" s="34">
        <v>2</v>
      </c>
      <c r="F67" s="42"/>
      <c r="G67" s="3" t="s">
        <v>78</v>
      </c>
      <c r="H67" s="43">
        <v>1</v>
      </c>
      <c r="K67" s="35">
        <f t="shared" si="6"/>
        <v>0</v>
      </c>
      <c r="L67" s="44">
        <f>F67*H67</f>
        <v>0</v>
      </c>
      <c r="N67" s="37">
        <f>K67+L67</f>
        <v>0</v>
      </c>
    </row>
    <row r="68" spans="1:14" ht="25.5" x14ac:dyDescent="0.2">
      <c r="A68" s="59">
        <v>405</v>
      </c>
      <c r="B68" s="3" t="s">
        <v>169</v>
      </c>
      <c r="C68" s="99" t="s">
        <v>182</v>
      </c>
      <c r="D68" s="104" t="s">
        <v>54</v>
      </c>
      <c r="E68" s="28">
        <v>1</v>
      </c>
      <c r="F68" s="98" t="s">
        <v>22</v>
      </c>
      <c r="G68" s="98"/>
      <c r="H68" s="28"/>
      <c r="K68" s="28" t="e">
        <f t="shared" si="6"/>
        <v>#VALUE!</v>
      </c>
      <c r="L68" s="60"/>
      <c r="N68" s="28">
        <v>0</v>
      </c>
    </row>
    <row r="69" spans="1:14" ht="25.5" x14ac:dyDescent="0.2">
      <c r="A69" s="59">
        <v>406</v>
      </c>
      <c r="B69" s="3" t="s">
        <v>79</v>
      </c>
      <c r="C69" s="103" t="s">
        <v>80</v>
      </c>
      <c r="D69" s="103"/>
      <c r="E69" s="28"/>
      <c r="F69" s="98" t="s">
        <v>22</v>
      </c>
      <c r="G69" s="98"/>
      <c r="H69" s="28"/>
      <c r="K69" s="36"/>
      <c r="L69" s="36"/>
      <c r="N69" s="36">
        <v>0</v>
      </c>
    </row>
    <row r="70" spans="1:14" x14ac:dyDescent="0.2">
      <c r="A70" s="31"/>
      <c r="B70" s="100"/>
      <c r="C70" s="101"/>
      <c r="D70" s="101"/>
      <c r="E70" s="101"/>
      <c r="F70" s="101"/>
      <c r="G70" s="101"/>
      <c r="H70" s="102"/>
      <c r="K70" s="31"/>
      <c r="L70" s="32"/>
      <c r="M70" s="32"/>
      <c r="N70" s="30"/>
    </row>
    <row r="71" spans="1:14" x14ac:dyDescent="0.2">
      <c r="A71" s="46" t="s">
        <v>147</v>
      </c>
      <c r="B71" s="3" t="s">
        <v>81</v>
      </c>
      <c r="C71" s="33"/>
      <c r="D71" s="3" t="s">
        <v>25</v>
      </c>
      <c r="E71" s="34">
        <v>1000</v>
      </c>
      <c r="F71" s="42"/>
      <c r="G71" s="3" t="s">
        <v>25</v>
      </c>
      <c r="H71" s="43">
        <v>250</v>
      </c>
      <c r="K71" s="35">
        <f t="shared" ref="K71:K84" si="8">C71*E71</f>
        <v>0</v>
      </c>
      <c r="L71" s="44">
        <f t="shared" ref="L71:L75" si="9">F71*H71</f>
        <v>0</v>
      </c>
      <c r="N71" s="37">
        <f t="shared" ref="N71:N75" si="10">K71+L71</f>
        <v>0</v>
      </c>
    </row>
    <row r="72" spans="1:14" x14ac:dyDescent="0.2">
      <c r="A72" s="46" t="s">
        <v>148</v>
      </c>
      <c r="B72" s="3" t="s">
        <v>82</v>
      </c>
      <c r="C72" s="33"/>
      <c r="D72" s="3" t="s">
        <v>25</v>
      </c>
      <c r="E72" s="34">
        <v>10000</v>
      </c>
      <c r="F72" s="42"/>
      <c r="G72" s="3" t="s">
        <v>25</v>
      </c>
      <c r="H72" s="43">
        <v>2500</v>
      </c>
      <c r="K72" s="35">
        <f t="shared" si="8"/>
        <v>0</v>
      </c>
      <c r="L72" s="44">
        <f t="shared" si="9"/>
        <v>0</v>
      </c>
      <c r="N72" s="37">
        <f t="shared" si="10"/>
        <v>0</v>
      </c>
    </row>
    <row r="73" spans="1:14" x14ac:dyDescent="0.2">
      <c r="A73" s="46" t="s">
        <v>149</v>
      </c>
      <c r="B73" s="3" t="s">
        <v>83</v>
      </c>
      <c r="C73" s="33"/>
      <c r="D73" s="3" t="s">
        <v>84</v>
      </c>
      <c r="E73" s="34">
        <v>100</v>
      </c>
      <c r="F73" s="42"/>
      <c r="G73" s="3" t="s">
        <v>84</v>
      </c>
      <c r="H73" s="43">
        <v>25</v>
      </c>
      <c r="K73" s="35">
        <f t="shared" si="8"/>
        <v>0</v>
      </c>
      <c r="L73" s="44">
        <f t="shared" si="9"/>
        <v>0</v>
      </c>
      <c r="N73" s="37">
        <f t="shared" si="10"/>
        <v>0</v>
      </c>
    </row>
    <row r="74" spans="1:14" x14ac:dyDescent="0.2">
      <c r="A74" s="46" t="s">
        <v>147</v>
      </c>
      <c r="B74" s="3" t="s">
        <v>85</v>
      </c>
      <c r="C74" s="33"/>
      <c r="D74" s="3" t="s">
        <v>25</v>
      </c>
      <c r="E74" s="34">
        <v>500</v>
      </c>
      <c r="F74" s="42"/>
      <c r="G74" s="3" t="s">
        <v>25</v>
      </c>
      <c r="H74" s="43">
        <v>125</v>
      </c>
      <c r="K74" s="35">
        <f t="shared" si="8"/>
        <v>0</v>
      </c>
      <c r="L74" s="44">
        <f t="shared" si="9"/>
        <v>0</v>
      </c>
      <c r="N74" s="37">
        <f t="shared" si="10"/>
        <v>0</v>
      </c>
    </row>
    <row r="75" spans="1:14" ht="25.5" x14ac:dyDescent="0.2">
      <c r="A75" s="46" t="s">
        <v>148</v>
      </c>
      <c r="B75" s="3" t="s">
        <v>86</v>
      </c>
      <c r="C75" s="33"/>
      <c r="D75" s="3" t="s">
        <v>25</v>
      </c>
      <c r="E75" s="34">
        <v>500</v>
      </c>
      <c r="F75" s="42"/>
      <c r="G75" s="3" t="s">
        <v>25</v>
      </c>
      <c r="H75" s="43">
        <v>125</v>
      </c>
      <c r="K75" s="35">
        <f t="shared" si="8"/>
        <v>0</v>
      </c>
      <c r="L75" s="44">
        <f t="shared" si="9"/>
        <v>0</v>
      </c>
      <c r="N75" s="37">
        <f t="shared" si="10"/>
        <v>0</v>
      </c>
    </row>
    <row r="76" spans="1:14" x14ac:dyDescent="0.2">
      <c r="A76" s="46" t="s">
        <v>149</v>
      </c>
      <c r="B76" s="3" t="s">
        <v>87</v>
      </c>
      <c r="C76" s="33"/>
      <c r="D76" s="3" t="s">
        <v>21</v>
      </c>
      <c r="E76" s="34">
        <v>10</v>
      </c>
      <c r="F76" s="99" t="s">
        <v>22</v>
      </c>
      <c r="G76" s="99"/>
      <c r="H76" s="28"/>
      <c r="K76" s="35">
        <f t="shared" si="8"/>
        <v>0</v>
      </c>
      <c r="L76" s="61"/>
      <c r="N76" s="37">
        <f t="shared" ref="N76:N84" si="11">K76</f>
        <v>0</v>
      </c>
    </row>
    <row r="77" spans="1:14" x14ac:dyDescent="0.2">
      <c r="A77" s="46" t="s">
        <v>151</v>
      </c>
      <c r="B77" s="3" t="s">
        <v>88</v>
      </c>
      <c r="C77" s="33"/>
      <c r="D77" s="3" t="s">
        <v>21</v>
      </c>
      <c r="E77" s="34">
        <v>10</v>
      </c>
      <c r="F77" s="99" t="s">
        <v>22</v>
      </c>
      <c r="G77" s="99"/>
      <c r="H77" s="28"/>
      <c r="K77" s="35">
        <f t="shared" si="8"/>
        <v>0</v>
      </c>
      <c r="L77" s="61"/>
      <c r="N77" s="37">
        <f t="shared" si="11"/>
        <v>0</v>
      </c>
    </row>
    <row r="78" spans="1:14" x14ac:dyDescent="0.2">
      <c r="A78" s="46" t="s">
        <v>152</v>
      </c>
      <c r="B78" s="3" t="s">
        <v>89</v>
      </c>
      <c r="C78" s="33"/>
      <c r="D78" s="3" t="s">
        <v>21</v>
      </c>
      <c r="E78" s="34">
        <v>10</v>
      </c>
      <c r="F78" s="99" t="s">
        <v>22</v>
      </c>
      <c r="G78" s="99"/>
      <c r="H78" s="28"/>
      <c r="K78" s="35">
        <f t="shared" si="8"/>
        <v>0</v>
      </c>
      <c r="L78" s="61"/>
      <c r="N78" s="37">
        <f t="shared" si="11"/>
        <v>0</v>
      </c>
    </row>
    <row r="79" spans="1:14" x14ac:dyDescent="0.2">
      <c r="A79" s="46" t="s">
        <v>153</v>
      </c>
      <c r="B79" s="3" t="s">
        <v>90</v>
      </c>
      <c r="C79" s="33"/>
      <c r="D79" s="3" t="s">
        <v>21</v>
      </c>
      <c r="E79" s="34">
        <v>10</v>
      </c>
      <c r="F79" s="98" t="s">
        <v>22</v>
      </c>
      <c r="G79" s="98"/>
      <c r="H79" s="28"/>
      <c r="K79" s="35">
        <f t="shared" si="8"/>
        <v>0</v>
      </c>
      <c r="L79" s="61"/>
      <c r="N79" s="37">
        <f t="shared" si="11"/>
        <v>0</v>
      </c>
    </row>
    <row r="80" spans="1:14" ht="25.5" x14ac:dyDescent="0.2">
      <c r="A80" s="46" t="s">
        <v>154</v>
      </c>
      <c r="B80" s="3" t="s">
        <v>91</v>
      </c>
      <c r="C80" s="33"/>
      <c r="D80" s="3" t="s">
        <v>21</v>
      </c>
      <c r="E80" s="34">
        <v>10</v>
      </c>
      <c r="F80" s="98" t="s">
        <v>22</v>
      </c>
      <c r="G80" s="98"/>
      <c r="H80" s="28"/>
      <c r="K80" s="35">
        <f t="shared" si="8"/>
        <v>0</v>
      </c>
      <c r="L80" s="61"/>
      <c r="N80" s="37">
        <f t="shared" si="11"/>
        <v>0</v>
      </c>
    </row>
    <row r="81" spans="1:14" ht="25.5" x14ac:dyDescent="0.2">
      <c r="A81" s="46" t="s">
        <v>155</v>
      </c>
      <c r="B81" s="3" t="s">
        <v>92</v>
      </c>
      <c r="C81" s="33"/>
      <c r="D81" s="3" t="s">
        <v>21</v>
      </c>
      <c r="E81" s="34">
        <v>10</v>
      </c>
      <c r="F81" s="98" t="s">
        <v>22</v>
      </c>
      <c r="G81" s="98"/>
      <c r="H81" s="28"/>
      <c r="K81" s="35">
        <f t="shared" si="8"/>
        <v>0</v>
      </c>
      <c r="L81" s="61"/>
      <c r="N81" s="37">
        <f t="shared" si="11"/>
        <v>0</v>
      </c>
    </row>
    <row r="82" spans="1:14" x14ac:dyDescent="0.2">
      <c r="A82" s="46" t="s">
        <v>156</v>
      </c>
      <c r="B82" s="3" t="s">
        <v>93</v>
      </c>
      <c r="C82" s="33"/>
      <c r="D82" s="3" t="s">
        <v>21</v>
      </c>
      <c r="E82" s="34">
        <v>100</v>
      </c>
      <c r="F82" s="113" t="s">
        <v>22</v>
      </c>
      <c r="G82" s="114"/>
      <c r="H82" s="28"/>
      <c r="K82" s="35">
        <f>C82*E82</f>
        <v>0</v>
      </c>
      <c r="L82" s="61"/>
      <c r="N82" s="37">
        <f>K82</f>
        <v>0</v>
      </c>
    </row>
    <row r="83" spans="1:14" x14ac:dyDescent="0.2">
      <c r="A83" s="46" t="s">
        <v>157</v>
      </c>
      <c r="B83" s="3" t="s">
        <v>94</v>
      </c>
      <c r="C83" s="33"/>
      <c r="D83" s="3" t="s">
        <v>21</v>
      </c>
      <c r="E83" s="34">
        <v>100</v>
      </c>
      <c r="F83" s="98" t="s">
        <v>22</v>
      </c>
      <c r="G83" s="98"/>
      <c r="H83" s="28"/>
      <c r="K83" s="52">
        <f>C83*E83</f>
        <v>0</v>
      </c>
      <c r="L83" s="60"/>
      <c r="N83" s="53">
        <f>K83</f>
        <v>0</v>
      </c>
    </row>
    <row r="84" spans="1:14" x14ac:dyDescent="0.2">
      <c r="A84" s="46" t="s">
        <v>158</v>
      </c>
      <c r="B84" s="3" t="s">
        <v>94</v>
      </c>
      <c r="C84" s="33"/>
      <c r="D84" s="3" t="s">
        <v>21</v>
      </c>
      <c r="E84" s="34">
        <v>100</v>
      </c>
      <c r="F84" s="98" t="s">
        <v>22</v>
      </c>
      <c r="G84" s="98"/>
      <c r="H84" s="28"/>
      <c r="K84" s="52">
        <f t="shared" si="8"/>
        <v>0</v>
      </c>
      <c r="L84" s="60"/>
      <c r="N84" s="53">
        <f t="shared" si="11"/>
        <v>0</v>
      </c>
    </row>
    <row r="85" spans="1:14" x14ac:dyDescent="0.2">
      <c r="A85" s="30" t="s">
        <v>174</v>
      </c>
      <c r="B85" s="111" t="s">
        <v>95</v>
      </c>
      <c r="C85" s="111"/>
      <c r="D85" s="111"/>
      <c r="E85" s="111"/>
      <c r="F85" s="111"/>
      <c r="G85" s="111"/>
      <c r="H85" s="111"/>
      <c r="K85" s="31"/>
      <c r="L85" s="32"/>
      <c r="M85" s="32"/>
      <c r="N85" s="30"/>
    </row>
    <row r="86" spans="1:14" x14ac:dyDescent="0.2">
      <c r="A86" s="10">
        <v>600</v>
      </c>
      <c r="B86" s="3" t="s">
        <v>96</v>
      </c>
      <c r="C86" s="33"/>
      <c r="D86" s="3" t="s">
        <v>21</v>
      </c>
      <c r="E86" s="34">
        <v>1</v>
      </c>
      <c r="F86" s="98" t="s">
        <v>22</v>
      </c>
      <c r="G86" s="98"/>
      <c r="H86" s="28"/>
      <c r="K86" s="62">
        <f>C86*E86</f>
        <v>0</v>
      </c>
      <c r="L86" s="49"/>
      <c r="N86" s="63">
        <f>K86</f>
        <v>0</v>
      </c>
    </row>
    <row r="90" spans="1:14" x14ac:dyDescent="0.2">
      <c r="E90" s="108" t="s">
        <v>196</v>
      </c>
      <c r="F90" s="109"/>
      <c r="G90" s="109"/>
      <c r="H90" s="109"/>
      <c r="I90" s="109"/>
      <c r="J90" s="110"/>
      <c r="K90" s="110"/>
      <c r="L90" s="105">
        <f>SUM(N12:N89)</f>
        <v>0</v>
      </c>
      <c r="M90" s="106"/>
      <c r="N90" s="107"/>
    </row>
  </sheetData>
  <mergeCells count="46">
    <mergeCell ref="A1:F1"/>
    <mergeCell ref="A3:G3"/>
    <mergeCell ref="A5:I5"/>
    <mergeCell ref="A6:N6"/>
    <mergeCell ref="B7:N7"/>
    <mergeCell ref="C55:D55"/>
    <mergeCell ref="F55:G55"/>
    <mergeCell ref="K9:K10"/>
    <mergeCell ref="L9:L10"/>
    <mergeCell ref="N9:N10"/>
    <mergeCell ref="B11:H11"/>
    <mergeCell ref="F12:G12"/>
    <mergeCell ref="F13:G13"/>
    <mergeCell ref="B9:B10"/>
    <mergeCell ref="C9:C10"/>
    <mergeCell ref="E9:E10"/>
    <mergeCell ref="F9:F10"/>
    <mergeCell ref="H9:H10"/>
    <mergeCell ref="F14:G14"/>
    <mergeCell ref="B15:H15"/>
    <mergeCell ref="B42:H42"/>
    <mergeCell ref="C43:D43"/>
    <mergeCell ref="F43:G43"/>
    <mergeCell ref="F78:G78"/>
    <mergeCell ref="C56:D56"/>
    <mergeCell ref="F56:G56"/>
    <mergeCell ref="B57:H57"/>
    <mergeCell ref="C65:D65"/>
    <mergeCell ref="F65:G65"/>
    <mergeCell ref="C68:D68"/>
    <mergeCell ref="F68:G68"/>
    <mergeCell ref="C69:D69"/>
    <mergeCell ref="F69:G69"/>
    <mergeCell ref="B70:H70"/>
    <mergeCell ref="F76:G76"/>
    <mergeCell ref="F77:G77"/>
    <mergeCell ref="B85:H85"/>
    <mergeCell ref="F86:G86"/>
    <mergeCell ref="E90:K90"/>
    <mergeCell ref="L90:N90"/>
    <mergeCell ref="F79:G79"/>
    <mergeCell ref="F80:G80"/>
    <mergeCell ref="F81:G81"/>
    <mergeCell ref="F82:G82"/>
    <mergeCell ref="F83:G83"/>
    <mergeCell ref="F84:G84"/>
  </mergeCells>
  <pageMargins left="0.75" right="0.75" top="1" bottom="1" header="0.5" footer="0.5"/>
  <pageSetup paperSize="5"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J16"/>
  <sheetViews>
    <sheetView workbookViewId="0">
      <selection activeCell="N23" sqref="N23"/>
    </sheetView>
  </sheetViews>
  <sheetFormatPr defaultRowHeight="12.75" x14ac:dyDescent="0.2"/>
  <cols>
    <col min="10" max="10" width="15.28515625" customWidth="1"/>
  </cols>
  <sheetData>
    <row r="7" spans="2:10" ht="15" x14ac:dyDescent="0.2">
      <c r="B7" s="127" t="s">
        <v>99</v>
      </c>
      <c r="C7" s="127"/>
      <c r="D7" s="127"/>
      <c r="E7" s="127"/>
      <c r="F7" s="127"/>
      <c r="G7" s="127"/>
      <c r="H7" s="124">
        <f>'SO Period'!L90</f>
        <v>0</v>
      </c>
      <c r="I7" s="125"/>
      <c r="J7" s="126"/>
    </row>
    <row r="8" spans="2:10" ht="15" x14ac:dyDescent="0.2">
      <c r="B8" s="127" t="s">
        <v>100</v>
      </c>
      <c r="C8" s="127"/>
      <c r="D8" s="127"/>
      <c r="E8" s="127"/>
      <c r="F8" s="127"/>
      <c r="G8" s="127"/>
      <c r="H8" s="124">
        <f>'1st Option'!L90</f>
        <v>0</v>
      </c>
      <c r="I8" s="125"/>
      <c r="J8" s="126"/>
    </row>
    <row r="9" spans="2:10" ht="15" x14ac:dyDescent="0.2">
      <c r="B9" s="127" t="s">
        <v>101</v>
      </c>
      <c r="C9" s="127"/>
      <c r="D9" s="127"/>
      <c r="E9" s="127"/>
      <c r="F9" s="127"/>
      <c r="G9" s="127"/>
      <c r="H9" s="124">
        <f>'2nd Option'!L90</f>
        <v>0</v>
      </c>
      <c r="I9" s="125"/>
      <c r="J9" s="126"/>
    </row>
    <row r="10" spans="2:10" ht="15" x14ac:dyDescent="0.2">
      <c r="B10" s="127" t="s">
        <v>102</v>
      </c>
      <c r="C10" s="127"/>
      <c r="D10" s="127"/>
      <c r="E10" s="127"/>
      <c r="F10" s="127"/>
      <c r="G10" s="127"/>
      <c r="H10" s="124">
        <f>'3rd Option'!L90</f>
        <v>0</v>
      </c>
      <c r="I10" s="125"/>
      <c r="J10" s="126"/>
    </row>
    <row r="11" spans="2:10" ht="15" x14ac:dyDescent="0.2">
      <c r="B11" s="127" t="s">
        <v>103</v>
      </c>
      <c r="C11" s="127"/>
      <c r="D11" s="127"/>
      <c r="E11" s="127"/>
      <c r="F11" s="127"/>
      <c r="G11" s="127"/>
      <c r="H11" s="124">
        <f>'4th Option'!L90</f>
        <v>0</v>
      </c>
      <c r="I11" s="125"/>
      <c r="J11" s="126"/>
    </row>
    <row r="16" spans="2:10" ht="18" x14ac:dyDescent="0.25">
      <c r="D16" s="122" t="s">
        <v>104</v>
      </c>
      <c r="E16" s="123"/>
      <c r="F16" s="123"/>
      <c r="G16" s="123"/>
      <c r="H16" s="123"/>
      <c r="I16" s="120">
        <f>H7+H8+H9+H10+H11</f>
        <v>0</v>
      </c>
      <c r="J16" s="121"/>
    </row>
  </sheetData>
  <mergeCells count="12">
    <mergeCell ref="B7:G7"/>
    <mergeCell ref="B8:G8"/>
    <mergeCell ref="H7:J7"/>
    <mergeCell ref="H8:J8"/>
    <mergeCell ref="B9:G9"/>
    <mergeCell ref="I16:J16"/>
    <mergeCell ref="D16:H16"/>
    <mergeCell ref="H11:J11"/>
    <mergeCell ref="B11:G11"/>
    <mergeCell ref="H9:J9"/>
    <mergeCell ref="H10:J10"/>
    <mergeCell ref="B10:G10"/>
  </mergeCell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BOP</vt:lpstr>
      <vt:lpstr>SO Period</vt:lpstr>
      <vt:lpstr>1st Option</vt:lpstr>
      <vt:lpstr>2nd Option</vt:lpstr>
      <vt:lpstr>3rd Option</vt:lpstr>
      <vt:lpstr>4th Option</vt:lpstr>
      <vt:lpstr>Evaluation Summary</vt:lpstr>
    </vt:vector>
  </TitlesOfParts>
  <Company>PWGSC/TPSGC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PWGSC-TPSGC</dc:creator>
  <cp:lastModifiedBy>Marc-André Leblanc</cp:lastModifiedBy>
  <cp:lastPrinted>2013-03-06T15:40:15Z</cp:lastPrinted>
  <dcterms:created xsi:type="dcterms:W3CDTF">2011-11-22T13:06:51Z</dcterms:created>
  <dcterms:modified xsi:type="dcterms:W3CDTF">2019-08-26T19:30:04Z</dcterms:modified>
</cp:coreProperties>
</file>