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PMD-Delivery Services\RFP FLAT FORMS\RFP Flat Forms 2024\"/>
    </mc:Choice>
  </mc:AlternateContent>
  <xr:revisionPtr revIDLastSave="0" documentId="13_ncr:1_{F8540A2A-D95B-4CC4-AC26-F1F4F4208597}" xr6:coauthVersionLast="47" xr6:coauthVersionMax="47" xr10:uidLastSave="{00000000-0000-0000-0000-000000000000}"/>
  <bookViews>
    <workbookView xWindow="-120" yWindow="-120" windowWidth="25440" windowHeight="15390" tabRatio="800" xr2:uid="{00000000-000D-0000-FFFF-FFFF00000000}"/>
  </bookViews>
  <sheets>
    <sheet name="Table A-Flat Form Pricing" sheetId="10" r:id="rId1"/>
    <sheet name="Table A1-Flat Form Digital" sheetId="21" r:id="rId2"/>
    <sheet name="Table B-Batch Card Pricing" sheetId="5" r:id="rId3"/>
    <sheet name="Table C-NCR Pricing" sheetId="18" r:id="rId4"/>
    <sheet name="Table D-Shipping" sheetId="20" r:id="rId5"/>
    <sheet name="Table E-Remittance Booklets" sheetId="13" r:id="rId6"/>
    <sheet name="Table F-Personalization" sheetId="19" r:id="rId7"/>
    <sheet name="Table G-Percentage Increase" sheetId="15" r:id="rId8"/>
    <sheet name="Table H-Author's Alterations" sheetId="17" r:id="rId9"/>
    <sheet name="Table I - Poster" sheetId="36" r:id="rId10"/>
    <sheet name="Table J - Pricing Evaluation " sheetId="22" r:id="rId11"/>
    <sheet name="Scenarios 1-20" sheetId="23" r:id="rId12"/>
    <sheet name="Scenarios 21-23" sheetId="34" r:id="rId13"/>
    <sheet name="Scenarios 24-26" sheetId="30" r:id="rId14"/>
    <sheet name="Scenarios 27-30" sheetId="31" r:id="rId15"/>
    <sheet name="Scenario 31" sheetId="32" r:id="rId16"/>
    <sheet name="Scenarios 32-33" sheetId="33" r:id="rId17"/>
  </sheets>
  <definedNames>
    <definedName name="_xlnm.Print_Area" localSheetId="11">'Scenarios 1-20'!$A$1:$F$435</definedName>
    <definedName name="_xlnm.Print_Area" localSheetId="12">'Scenarios 21-23'!$A$1:$F$67</definedName>
    <definedName name="_xlnm.Print_Area" localSheetId="13">'Scenarios 24-26'!$A$1:$F$51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2" l="1"/>
  <c r="D23" i="22"/>
  <c r="E81" i="23"/>
  <c r="E83" i="23" s="1"/>
  <c r="E84" i="23" s="1"/>
  <c r="E86" i="23"/>
  <c r="E88" i="23" s="1"/>
  <c r="E68" i="23"/>
  <c r="E10" i="23"/>
  <c r="E329" i="23"/>
  <c r="E309" i="23"/>
  <c r="E311" i="23" s="1"/>
  <c r="E102" i="23"/>
  <c r="E104" i="23" s="1"/>
  <c r="E12" i="23"/>
  <c r="E14" i="23" s="1"/>
  <c r="E58" i="34"/>
  <c r="E59" i="34" s="1"/>
  <c r="E54" i="34"/>
  <c r="E55" i="34" s="1"/>
  <c r="E60" i="34" s="1"/>
  <c r="E51" i="34"/>
  <c r="E62" i="34" s="1"/>
  <c r="E64" i="34" s="1"/>
  <c r="E33" i="34"/>
  <c r="E34" i="34" s="1"/>
  <c r="E29" i="34"/>
  <c r="E30" i="34" s="1"/>
  <c r="E26" i="34"/>
  <c r="E37" i="34" s="1"/>
  <c r="E39" i="34" s="1"/>
  <c r="E12" i="34"/>
  <c r="E14" i="34"/>
  <c r="E10" i="34"/>
  <c r="E426" i="23"/>
  <c r="E427" i="23" s="1"/>
  <c r="E422" i="23"/>
  <c r="E423" i="23" s="1"/>
  <c r="E419" i="23"/>
  <c r="E430" i="23" s="1"/>
  <c r="E432" i="23" s="1"/>
  <c r="E405" i="23"/>
  <c r="E407" i="23" s="1"/>
  <c r="E402" i="23"/>
  <c r="E403" i="23" s="1"/>
  <c r="E387" i="23"/>
  <c r="E389" i="23" s="1"/>
  <c r="E384" i="23"/>
  <c r="E385" i="23" s="1"/>
  <c r="E369" i="23"/>
  <c r="E371" i="23" s="1"/>
  <c r="E366" i="23"/>
  <c r="E367" i="23" s="1"/>
  <c r="E351" i="23"/>
  <c r="E353" i="23" s="1"/>
  <c r="E348" i="23"/>
  <c r="E349" i="23" s="1"/>
  <c r="E333" i="23"/>
  <c r="E335" i="23" s="1"/>
  <c r="E331" i="23"/>
  <c r="E327" i="23"/>
  <c r="E313" i="23"/>
  <c r="E315" i="23" s="1"/>
  <c r="E305" i="23"/>
  <c r="E306" i="23" s="1"/>
  <c r="E307" i="23" s="1"/>
  <c r="E290" i="23"/>
  <c r="E292" i="23" s="1"/>
  <c r="E287" i="23"/>
  <c r="E288" i="23" s="1"/>
  <c r="E269" i="23"/>
  <c r="E267" i="23"/>
  <c r="E265" i="23"/>
  <c r="E272" i="23" s="1"/>
  <c r="E274" i="23" s="1"/>
  <c r="E248" i="23"/>
  <c r="E246" i="23"/>
  <c r="E244" i="23"/>
  <c r="E251" i="23" s="1"/>
  <c r="E253" i="23" s="1"/>
  <c r="E226" i="23"/>
  <c r="E227" i="23" s="1"/>
  <c r="E222" i="23"/>
  <c r="E223" i="23" s="1"/>
  <c r="E219" i="23"/>
  <c r="E230" i="23" s="1"/>
  <c r="E232" i="23" s="1"/>
  <c r="E204" i="23"/>
  <c r="E206" i="23" s="1"/>
  <c r="E201" i="23"/>
  <c r="E202" i="23" s="1"/>
  <c r="E180" i="23"/>
  <c r="E182" i="23" s="1"/>
  <c r="E183" i="23" s="1"/>
  <c r="E173" i="23"/>
  <c r="E175" i="23" s="1"/>
  <c r="E176" i="23" s="1"/>
  <c r="E169" i="23"/>
  <c r="E186" i="23" s="1"/>
  <c r="E188" i="23" s="1"/>
  <c r="E149" i="23"/>
  <c r="E151" i="23" s="1"/>
  <c r="E152" i="23" s="1"/>
  <c r="E142" i="23"/>
  <c r="E144" i="23" s="1"/>
  <c r="E145" i="23" s="1"/>
  <c r="E138" i="23"/>
  <c r="E155" i="23" s="1"/>
  <c r="E157" i="23" s="1"/>
  <c r="E124" i="23"/>
  <c r="E126" i="23" s="1"/>
  <c r="E121" i="23"/>
  <c r="E122" i="23" s="1"/>
  <c r="E106" i="23"/>
  <c r="E108" i="23" s="1"/>
  <c r="E100" i="23"/>
  <c r="E64" i="23"/>
  <c r="E66" i="23" s="1"/>
  <c r="E61" i="23"/>
  <c r="E63" i="23" s="1"/>
  <c r="E53" i="23"/>
  <c r="E54" i="23" s="1"/>
  <c r="E49" i="23"/>
  <c r="E57" i="23" s="1"/>
  <c r="E59" i="23" s="1"/>
  <c r="D12" i="22"/>
  <c r="E35" i="33"/>
  <c r="E32" i="33"/>
  <c r="E20" i="33"/>
  <c r="E22" i="33" s="1"/>
  <c r="E16" i="33"/>
  <c r="E14" i="33"/>
  <c r="E11" i="33"/>
  <c r="E12" i="33"/>
  <c r="E18" i="32"/>
  <c r="E16" i="32"/>
  <c r="E13" i="32"/>
  <c r="E11" i="32"/>
  <c r="E72" i="31"/>
  <c r="E70" i="31"/>
  <c r="E73" i="31" s="1"/>
  <c r="E68" i="31"/>
  <c r="E75" i="31" s="1"/>
  <c r="E77" i="31" s="1"/>
  <c r="E54" i="31"/>
  <c r="E56" i="31" s="1"/>
  <c r="E52" i="31"/>
  <c r="E35" i="31"/>
  <c r="E33" i="31"/>
  <c r="E36" i="31" s="1"/>
  <c r="E31" i="31"/>
  <c r="E38" i="31" s="1"/>
  <c r="E40" i="31" s="1"/>
  <c r="E17" i="31"/>
  <c r="E19" i="31"/>
  <c r="E13" i="31"/>
  <c r="E14" i="31" s="1"/>
  <c r="E46" i="30"/>
  <c r="E48" i="30" s="1"/>
  <c r="E43" i="30"/>
  <c r="E44" i="30" s="1"/>
  <c r="E28" i="30"/>
  <c r="E30" i="30" s="1"/>
  <c r="E26" i="30"/>
  <c r="E12" i="30"/>
  <c r="E14" i="30" s="1"/>
  <c r="E10" i="30"/>
  <c r="E35" i="23"/>
  <c r="E37" i="23" s="1"/>
  <c r="E31" i="23"/>
  <c r="E32" i="23" s="1"/>
  <c r="E33" i="23" s="1"/>
  <c r="E16" i="23"/>
  <c r="E18" i="23" s="1"/>
  <c r="E36" i="33" l="1"/>
  <c r="E49" i="30"/>
  <c r="E14" i="32"/>
  <c r="E19" i="23"/>
  <c r="E89" i="23"/>
  <c r="E15" i="30"/>
  <c r="E31" i="30"/>
  <c r="E65" i="34"/>
  <c r="E67" i="34" s="1"/>
  <c r="C7" i="22" s="1"/>
  <c r="E7" i="22" s="1"/>
  <c r="E41" i="31"/>
  <c r="E35" i="34"/>
  <c r="E40" i="34" s="1"/>
  <c r="E19" i="32"/>
  <c r="E21" i="32" s="1"/>
  <c r="E249" i="23"/>
  <c r="E15" i="34"/>
  <c r="E57" i="31"/>
  <c r="E23" i="33"/>
  <c r="E39" i="33"/>
  <c r="E41" i="33" s="1"/>
  <c r="E20" i="31"/>
  <c r="E78" i="31"/>
  <c r="E80" i="31" s="1"/>
  <c r="C9" i="22" s="1"/>
  <c r="E9" i="22" s="1"/>
  <c r="E270" i="23"/>
  <c r="E275" i="23" s="1"/>
  <c r="E228" i="23"/>
  <c r="E233" i="23" s="1"/>
  <c r="E207" i="23"/>
  <c r="E109" i="23"/>
  <c r="E55" i="23"/>
  <c r="E408" i="23"/>
  <c r="E67" i="23"/>
  <c r="E390" i="23"/>
  <c r="E336" i="23"/>
  <c r="E254" i="23"/>
  <c r="E38" i="23"/>
  <c r="E316" i="23"/>
  <c r="E428" i="23"/>
  <c r="E433" i="23" s="1"/>
  <c r="E372" i="23"/>
  <c r="E153" i="23"/>
  <c r="E158" i="23" s="1"/>
  <c r="E293" i="23"/>
  <c r="E354" i="23"/>
  <c r="E184" i="23"/>
  <c r="E189" i="23" s="1"/>
  <c r="E127" i="23"/>
  <c r="E42" i="33" l="1"/>
  <c r="E44" i="33" s="1"/>
  <c r="C10" i="22" s="1"/>
  <c r="E10" i="22" s="1"/>
  <c r="E22" i="32"/>
  <c r="E24" i="32" s="1"/>
  <c r="C21" i="22" s="1"/>
  <c r="E51" i="30"/>
  <c r="C8" i="22" s="1"/>
  <c r="E8" i="22" s="1"/>
  <c r="E435" i="23"/>
  <c r="E21" i="22" l="1"/>
  <c r="E25" i="22" s="1"/>
  <c r="C6" i="22"/>
  <c r="E14" i="22" s="1"/>
</calcChain>
</file>

<file path=xl/sharedStrings.xml><?xml version="1.0" encoding="utf-8"?>
<sst xmlns="http://schemas.openxmlformats.org/spreadsheetml/2006/main" count="2618" uniqueCount="681">
  <si>
    <t>Item</t>
  </si>
  <si>
    <t>Description</t>
  </si>
  <si>
    <t>% Cost of Paper</t>
  </si>
  <si>
    <t>Winnipeg, MB</t>
  </si>
  <si>
    <t xml:space="preserve">Flat Forms </t>
  </si>
  <si>
    <t>Flat Forms UP TO 8 1/2" x 11" - Printing Black only two sides (1/1)</t>
  </si>
  <si>
    <t>Flat Forms UP TO 5 1/2" x 8 1/2" - Printing Black one side only (1/0)</t>
  </si>
  <si>
    <t>Flat Forms UP TO 5 1/2" x 8 1/2" - Printing Black two sides (1/1)</t>
  </si>
  <si>
    <t>Flat Forms UP TO 8 1/2" x 11" - Printing Black one side (1/0)</t>
  </si>
  <si>
    <t>Flat Forms UP TO 8 1/2" x 14" - Printing Black one side (1/0)</t>
  </si>
  <si>
    <t>Flat Forms UP TO 8 1/2" x 14" - Printing Black only two sides (1/1)</t>
  </si>
  <si>
    <t>Flat Forms UP TO 11" x 17"- Printing Black one side (1/0)</t>
  </si>
  <si>
    <t>Flat Forms UP TO 11" x 17" - Printing Black only two sides (1/1)</t>
  </si>
  <si>
    <t>Flat Forms UP TO 23" x 35" - Printing Black one side (1/0)</t>
  </si>
  <si>
    <t>Flat Forms UP TO 23" x 35" - Printing Black only two sides (1/1)</t>
  </si>
  <si>
    <t>1 - B</t>
  </si>
  <si>
    <t>1 - A</t>
  </si>
  <si>
    <t>1 - C</t>
  </si>
  <si>
    <t>1 - D</t>
  </si>
  <si>
    <t>1 - E</t>
  </si>
  <si>
    <t>Per 1000</t>
  </si>
  <si>
    <t>1 - F</t>
  </si>
  <si>
    <t>Flat Forms UP TO 5 1/2" x 8 1/2" - Printing Black and 1 PMS colour one side only (2/0)</t>
  </si>
  <si>
    <t>Flat Forms UP TO 5 1/2" x 8 1/2" - Printing Black and 1 PMS colour over black (2/1)</t>
  </si>
  <si>
    <t>Flat Forms UP TO 5 1/2" x 8 1/2" - Printing Black and 1 PMS colour two sides (2/2)</t>
  </si>
  <si>
    <t>Flat Forms UP TO 8 1/2" x 11" - Printing Black and 1 PMS colour one side only (2/0)</t>
  </si>
  <si>
    <t>Flat Forms UP TO 8 1/2" x 11" - Printing Black and 1 PMS colour over black (2/1)</t>
  </si>
  <si>
    <t>Flat Forms UP TO 8 1/2" x 11" - Printing Black and 1 PMS colour two sides (2/2)</t>
  </si>
  <si>
    <t>Flat Forms UP TO 8 1/2" x 14" - Printing Black and 1 PMS colour one side only (2/0)</t>
  </si>
  <si>
    <t>Flat Forms UP TO 8 1/2" x 14" - Printing Black and 1 PMS colour over black (2/1)</t>
  </si>
  <si>
    <t>Flat Forms UP TO 8 1/2" x 14" - Printing Black and 1 PMS colour two sides (2/2)</t>
  </si>
  <si>
    <t>Flat Forms UP TO 11" x 17" - Printing Black and 1 PMS colour one side only (2/0)</t>
  </si>
  <si>
    <t>Flat Forms UP TO 11" x 17" - Printing Black and 1 PMS colour over black (2/1)</t>
  </si>
  <si>
    <t>Flat Forms UP TO 11" x 17" - Printing Black and 1 PMS colour two sides (2/2)</t>
  </si>
  <si>
    <t>Flat Forms UP TO 23" x 35" - Printing Black and 1 PMS colour one side only (2/0)</t>
  </si>
  <si>
    <t>Flat Forms UP TO 23" x 35" - Printing Black and 1 PMS colour over black (2/1)</t>
  </si>
  <si>
    <t>Flat Forms UP TO 23" x 35" - Printing Black and 1 PMS colour two sides (2/2)</t>
  </si>
  <si>
    <t>___________%</t>
  </si>
  <si>
    <t xml:space="preserve">ADDITIONAL COST PER ADDITIONAL PMS COLOUR </t>
  </si>
  <si>
    <t>Printing on one side only</t>
  </si>
  <si>
    <t>% Price Increase</t>
  </si>
  <si>
    <t>Quantity: 
5,000 to 24,999</t>
  </si>
  <si>
    <t>Quantity: 
25,000 to 49,999</t>
  </si>
  <si>
    <t>Quantity: 
50,000 to 99,999</t>
  </si>
  <si>
    <t>Quantity: 
100,000 to 199,999</t>
  </si>
  <si>
    <t>Quantity: 
200,000 to 499,000</t>
  </si>
  <si>
    <t>Quantity: 
500,000 to 999,999</t>
  </si>
  <si>
    <t>Pricing for Batch Cards - 8 1/2" x 3 1/2"</t>
  </si>
  <si>
    <t>OPTION 1</t>
  </si>
  <si>
    <t>Printing Black Ink only</t>
  </si>
  <si>
    <t xml:space="preserve">Black and 1 PMS colour </t>
  </si>
  <si>
    <t xml:space="preserve">Cost includes MICR encoded at bottom of form  + SERIAL NUMBERING: printing  in black 18 pt bold. </t>
  </si>
  <si>
    <t>OPTION 2</t>
  </si>
  <si>
    <t xml:space="preserve">Cost includes MICR encoded at bottom of form  + SERIAL NUMBERING: printing  in black 18 pt bold.  </t>
  </si>
  <si>
    <t>OPTION 3</t>
  </si>
  <si>
    <t>OPTION 4</t>
  </si>
  <si>
    <t>OPTION 5</t>
  </si>
  <si>
    <t xml:space="preserve">Quantity: 
1,000 to 4,999 </t>
  </si>
  <si>
    <t>Quantity: 
100 to 999</t>
  </si>
  <si>
    <t>Quantity:
5,000 to 9,999</t>
  </si>
  <si>
    <t>Quantity: 
10,000 to 24,999</t>
  </si>
  <si>
    <t>UP TO 8 1/2" x 14"</t>
  </si>
  <si>
    <t>Quantity: 
1,000 to 4,999</t>
  </si>
  <si>
    <t>30 PART</t>
  </si>
  <si>
    <t>30 PART REMITTANCE BOOKLET (Pad)</t>
  </si>
  <si>
    <r>
      <t>Part 3 - 29:</t>
    </r>
    <r>
      <rPr>
        <i/>
        <sz val="10"/>
        <rFont val="Arial"/>
        <family val="2"/>
      </rPr>
      <t xml:space="preserve"> Personalized receipt and remittance forms, </t>
    </r>
    <r>
      <rPr>
        <b/>
        <i/>
        <sz val="10"/>
        <rFont val="Arial"/>
        <family val="2"/>
      </rPr>
      <t>Part 30:</t>
    </r>
    <r>
      <rPr>
        <i/>
        <sz val="10"/>
        <rFont val="Arial"/>
        <family val="2"/>
      </rPr>
      <t xml:space="preserve"> instruction sheet</t>
    </r>
  </si>
  <si>
    <t>57 PART</t>
  </si>
  <si>
    <t>57 PART REMITTANCE BOOKLET (Pad)</t>
  </si>
  <si>
    <r>
      <t>Part 3 - 56:</t>
    </r>
    <r>
      <rPr>
        <i/>
        <sz val="10"/>
        <rFont val="Arial"/>
        <family val="2"/>
      </rPr>
      <t xml:space="preserve"> Personalized receipt and remittance forms, </t>
    </r>
    <r>
      <rPr>
        <b/>
        <i/>
        <sz val="10"/>
        <rFont val="Arial"/>
        <family val="2"/>
      </rPr>
      <t>Part 57:</t>
    </r>
    <r>
      <rPr>
        <i/>
        <sz val="10"/>
        <rFont val="Arial"/>
        <family val="2"/>
      </rPr>
      <t xml:space="preserve"> instruction sheet</t>
    </r>
  </si>
  <si>
    <t>Percentage % Increase for Reduced Number of Production Days</t>
  </si>
  <si>
    <t>7 days</t>
  </si>
  <si>
    <t>8 days</t>
  </si>
  <si>
    <t>Flat Forms</t>
  </si>
  <si>
    <t>Cost</t>
  </si>
  <si>
    <t>Author's Alterations</t>
  </si>
  <si>
    <t>Author's Alterations Services- During regular business hours</t>
  </si>
  <si>
    <t>COMMON IMAGE      ALL PARTS</t>
  </si>
  <si>
    <t>PRINTING ONE COLOUR ONLY - ONE SIDE</t>
  </si>
  <si>
    <t>Cost per 2 part set</t>
  </si>
  <si>
    <r>
      <t>2</t>
    </r>
    <r>
      <rPr>
        <b/>
        <sz val="10"/>
        <rFont val="Arial"/>
        <family val="2"/>
      </rPr>
      <t xml:space="preserve"> PART NCR</t>
    </r>
  </si>
  <si>
    <t>Cost for additional PMS colour per side</t>
  </si>
  <si>
    <t>PRINTING ONE COLOUR ONLY - TWO SIDES</t>
  </si>
  <si>
    <t>Cost per 3 part set</t>
  </si>
  <si>
    <r>
      <t xml:space="preserve">3 </t>
    </r>
    <r>
      <rPr>
        <b/>
        <sz val="10"/>
        <rFont val="Arial"/>
        <family val="2"/>
      </rPr>
      <t>PART NCR</t>
    </r>
  </si>
  <si>
    <t>Cost per 4 part set</t>
  </si>
  <si>
    <r>
      <t>4</t>
    </r>
    <r>
      <rPr>
        <b/>
        <sz val="10"/>
        <rFont val="Arial"/>
        <family val="2"/>
      </rPr>
      <t xml:space="preserve"> PART NCR</t>
    </r>
  </si>
  <si>
    <t>UP TO 8-1/2" X 11"</t>
  </si>
  <si>
    <t>8-1/2" X 14"</t>
  </si>
  <si>
    <t>Flat Forms 8 1/2" x 11" - Print 4 colour process (CMYK) one side (4/0), no bleeds</t>
  </si>
  <si>
    <t>Flat Forms Program</t>
  </si>
  <si>
    <t>Any Quantity</t>
  </si>
  <si>
    <t>Personalize Supplied up to 9.5 x 12 Open Side Envelopes</t>
  </si>
  <si>
    <t>Set-up charge (includes all necessary address preparation and sortation)</t>
  </si>
  <si>
    <t>Inkjet black ink on face (up to 3 heads)</t>
  </si>
  <si>
    <t>Personalize Supplied 8.5 x 11 Sheet(s), Single or Multiple Sheets</t>
  </si>
  <si>
    <t>Laser digital variable print black ink 1 side</t>
  </si>
  <si>
    <t>Laser digital variable print black ink 2 sides</t>
  </si>
  <si>
    <t>Laser digital variable print colour ink 1 side</t>
  </si>
  <si>
    <t>Laser digital variable print colour ink 2 sides</t>
  </si>
  <si>
    <t>Blank Stock, 8.5 x 11 (Grain Long)</t>
  </si>
  <si>
    <t>40M (20 lb) White Bond, min. 92 Bright, or equivalent stock</t>
  </si>
  <si>
    <t>48M (24 lb) White Bond, min. 92 Bright, or equivalent stock</t>
  </si>
  <si>
    <t>120M (60 lb) Parchtone Text, Colours, or equivalent stock</t>
  </si>
  <si>
    <t>Hand Gather</t>
  </si>
  <si>
    <t xml:space="preserve">Hand gather any supplied multiple sheets or any supplied multiple publications </t>
  </si>
  <si>
    <t>Fold Sheets</t>
  </si>
  <si>
    <t>2 Machine folds (c-fold)</t>
  </si>
  <si>
    <t>2 Hand folds (c-fold)</t>
  </si>
  <si>
    <t>Ship to Canada Post</t>
  </si>
  <si>
    <t>Please Note: Postage is extra.</t>
  </si>
  <si>
    <t>Laser digital variable colour print may include up to 4 colours, PMS colour(s), or combination of black + PMS colour(s), or CMYK;</t>
  </si>
  <si>
    <t>Includes gathering variable quantity sheet sets if required.</t>
  </si>
  <si>
    <t>Set up for Machine inserting</t>
  </si>
  <si>
    <t>Hand insert multiple items (flat sheets, folded flat sheets, or publications) per piece</t>
  </si>
  <si>
    <t>Insert into Supplied up to 9.5 x 12 Open Side Envelopes and seal envelopes</t>
  </si>
  <si>
    <t>Machine insert multiple items (1 items - flat sheets, folded flat sheets, or publications)</t>
  </si>
  <si>
    <t>Machine insert multiple items (add'l item - flat sheets, folded flat sheets, or publications)</t>
  </si>
  <si>
    <t xml:space="preserve">*Set-up charge (includes all necessary variable data, address preparation and sortation) </t>
  </si>
  <si>
    <t>OPTION 6</t>
  </si>
  <si>
    <t>No Serial Number required</t>
  </si>
  <si>
    <t>Quantity: 
2,500 to 4,999</t>
  </si>
  <si>
    <t xml:space="preserve">Consecutive Numbering - any size </t>
  </si>
  <si>
    <t>Stock: 180M INDEX WHITE</t>
  </si>
  <si>
    <t>Table H: Author's Alterations Pricing</t>
  </si>
  <si>
    <t>Table F: Personalization &amp; Mail Services</t>
  </si>
  <si>
    <t xml:space="preserve">Print on a 8 1/2" x 4" </t>
  </si>
  <si>
    <r>
      <t>Part 1:</t>
    </r>
    <r>
      <rPr>
        <i/>
        <sz val="10"/>
        <rFont val="Arial"/>
        <family val="2"/>
      </rPr>
      <t xml:space="preserve"> cover sheet personalized,           </t>
    </r>
    <r>
      <rPr>
        <b/>
        <i/>
        <sz val="10"/>
        <rFont val="Arial"/>
        <family val="2"/>
      </rPr>
      <t>Part 2:</t>
    </r>
    <r>
      <rPr>
        <i/>
        <sz val="10"/>
        <rFont val="Arial"/>
        <family val="2"/>
      </rPr>
      <t xml:space="preserve"> instruction sheet</t>
    </r>
  </si>
  <si>
    <r>
      <t>Part 1:</t>
    </r>
    <r>
      <rPr>
        <i/>
        <sz val="10"/>
        <rFont val="Arial"/>
        <family val="2"/>
      </rPr>
      <t xml:space="preserve"> cover sheet personalized,           </t>
    </r>
    <r>
      <rPr>
        <b/>
        <i/>
        <sz val="10"/>
        <rFont val="Arial"/>
        <family val="2"/>
      </rPr>
      <t>Part 2:</t>
    </r>
    <r>
      <rPr>
        <i/>
        <sz val="10"/>
        <rFont val="Arial"/>
        <family val="2"/>
      </rPr>
      <t xml:space="preserve"> instruction sheet </t>
    </r>
  </si>
  <si>
    <t>Item 2: Stock is extra, CRA to supply pre-printed base stock, from Table A, or add stock from above item 3 if required.</t>
  </si>
  <si>
    <t>Size</t>
  </si>
  <si>
    <t>100m Offset</t>
  </si>
  <si>
    <t>120m Offset</t>
  </si>
  <si>
    <t>180m Index</t>
  </si>
  <si>
    <t>Padding Board</t>
  </si>
  <si>
    <t>4¼ x 5½</t>
  </si>
  <si>
    <t>3½ x 8½</t>
  </si>
  <si>
    <t>4 x 8½</t>
  </si>
  <si>
    <t>5½ x 8½</t>
  </si>
  <si>
    <t>8½ x 11</t>
  </si>
  <si>
    <t>8½ x 14</t>
  </si>
  <si>
    <t>11 x 17</t>
  </si>
  <si>
    <t>Item 1: CRA to supply pre-printed envelope stock.</t>
  </si>
  <si>
    <t xml:space="preserve">UP TO 5 1/2" x 8 1/2" </t>
  </si>
  <si>
    <t>Stock: 100M OFFSET WHITE, MIN 30% PCW</t>
  </si>
  <si>
    <t xml:space="preserve">UP TO 8 1/2" x 11" </t>
  </si>
  <si>
    <t>Stock: 120M Astroparche Text, COLOURS or Equivalent Stock</t>
  </si>
  <si>
    <t xml:space="preserve">UP TO 11" x 17" </t>
  </si>
  <si>
    <t xml:space="preserve">UP TO 23" x 35" </t>
  </si>
  <si>
    <t>Each</t>
  </si>
  <si>
    <t xml:space="preserve">Each </t>
  </si>
  <si>
    <t>UP TO 4 1/4"x 5 1/2"</t>
  </si>
  <si>
    <t>Flat Forms UP TO 4 1/4"x 5 1/2" - Printing Black one side only (1/0)</t>
  </si>
  <si>
    <t>Flat Forms UP TO 4 1/4"x 5 1/2" - Printing Black two sides (1/1)</t>
  </si>
  <si>
    <t>Flat Forms UP TO 4 1/4"x 5 1/2" - Printing Black and 1 PMS colour one side only (2/0)</t>
  </si>
  <si>
    <t>Flat Forms UP TO 4 1/4"x 5 1/2" - Printing Black and 1 PMS colour over black (2/1)</t>
  </si>
  <si>
    <t>Flat Forms UP TO 4 1/4"x 5 1/2" - Printing Black and 1 PMS colour two sides (2/2)</t>
  </si>
  <si>
    <t>1 - G</t>
  </si>
  <si>
    <t xml:space="preserve">Firm Price per 1000 </t>
  </si>
  <si>
    <t xml:space="preserve">Firm 
Price per 1000 </t>
  </si>
  <si>
    <t>Table D:  Shipping Weights and Cost per Pound</t>
  </si>
  <si>
    <t>Location</t>
  </si>
  <si>
    <t>Folding, Perforating, Scoring, Numbering</t>
  </si>
  <si>
    <t>Firm Price per 1000 Booklets (Pads)</t>
  </si>
  <si>
    <t>Firm Price 
per Lb or 
per Each</t>
  </si>
  <si>
    <t>Hourly Firm Rate</t>
  </si>
  <si>
    <t xml:space="preserve">% increase for 120M OFFSET WHITE 30% PCW, on paper cost only  </t>
  </si>
  <si>
    <t>Folding sheet - any size (per fold)</t>
  </si>
  <si>
    <t>Perforating  OR Scoring sheet  - any size (per perf or score)</t>
  </si>
  <si>
    <t xml:space="preserve">Quantity: 
1,000 to 2,499 </t>
  </si>
  <si>
    <t>UP TO 8-1/2" X 5-1/2"</t>
  </si>
  <si>
    <t>STOCK UPCHARGE</t>
  </si>
  <si>
    <t xml:space="preserve">Pricing for NCR </t>
  </si>
  <si>
    <t>Padding in 50"s or 100's with  25 pt padding board / price per pad</t>
  </si>
  <si>
    <t xml:space="preserve">% increase for # 2 120M OFFSET WHITE Virgin Stock, on paper cost only  </t>
  </si>
  <si>
    <t>Padding</t>
  </si>
  <si>
    <t>4¼ x 7</t>
  </si>
  <si>
    <t>4¼ x 11</t>
  </si>
  <si>
    <t>7 x 8½</t>
  </si>
  <si>
    <t>#2 Offset 100M White Virgin Paper</t>
  </si>
  <si>
    <t># 2 Offset 120M White Virgin Paper</t>
  </si>
  <si>
    <t xml:space="preserve">Flat Forms UP TO 4 1/4"x 5 1/2" - Printing Digital Black one side only </t>
  </si>
  <si>
    <t>Flat Forms UP TO 4 1/4"x 5 1/2" - Printing Digital Black two sides</t>
  </si>
  <si>
    <t xml:space="preserve">Flat Forms UP TO 4 1/4"x 5 1/2" - Printing Digital Colour one side only </t>
  </si>
  <si>
    <t>Flat Forms UP TO 4 1/4"x 5 1/2" - Printing Digital Colour two sides</t>
  </si>
  <si>
    <t>Flat Forms UP TO 5 1/2" x 8 1/2" - Printing Digital Black one side only</t>
  </si>
  <si>
    <t>Flat Forms UP TO 5 1/2" x 8 1/2" - Printing Digital Black two sides</t>
  </si>
  <si>
    <t>Flat Forms UP TO 5 1/2" x 8 1/2" - Printing Digital Colour one side only</t>
  </si>
  <si>
    <t>Flat Forms UP TO 5 1/2" x 8 1/2" - Printing Digital Colour two sides</t>
  </si>
  <si>
    <t>Flat Forms UP TO 8 1/2" x 11" - Printing Digital Black one side only</t>
  </si>
  <si>
    <t xml:space="preserve">Flat Forms UP TO 8 1/2" x 11" - Printing Digital Black two sides </t>
  </si>
  <si>
    <t>Flat Forms UP TO 8 1/2" x 11" - Printing Digital Colour one side only</t>
  </si>
  <si>
    <t>Flat Forms UP TO 8 1/2" x 11" - Printing Digital Colour two sides</t>
  </si>
  <si>
    <t>Flat Forms UP TO 8 1/2" x 14" - Printing Digital Black one side only</t>
  </si>
  <si>
    <t xml:space="preserve">Flat Forms UP TO 8 1/2" x 14" - Printing Digital Black two sides </t>
  </si>
  <si>
    <t>Flat Forms UP TO 8 1/2" x 14" - Printing Digital Colour one side only</t>
  </si>
  <si>
    <t>Flat Forms UP TO 8 1/2" x 14" - Printing Digital Colour two sides</t>
  </si>
  <si>
    <t>Flat Forms UP TO 11" x 17" - Printing Digital Black one side only</t>
  </si>
  <si>
    <t xml:space="preserve">Flat Forms UP TO 11" x 17"  -Printing Digital Black two sides </t>
  </si>
  <si>
    <t>Flat Forms UP TO 11" x 17"  - Printing Digital Colour one side only</t>
  </si>
  <si>
    <t>Flat Forms UP TO 11" x 17"  - Printing Digital Colour two sides</t>
  </si>
  <si>
    <r>
      <t xml:space="preserve">Cost includes </t>
    </r>
    <r>
      <rPr>
        <b/>
        <i/>
        <sz val="10"/>
        <rFont val="Arial"/>
        <family val="2"/>
      </rPr>
      <t>Static</t>
    </r>
    <r>
      <rPr>
        <i/>
        <sz val="10"/>
        <rFont val="Arial"/>
        <family val="2"/>
      </rPr>
      <t>MICR encoded at bottom of form.</t>
    </r>
  </si>
  <si>
    <t>Firm Price per 
1000 Sets</t>
  </si>
  <si>
    <t>Firm Price per 1000 Sets</t>
  </si>
  <si>
    <t>Quantity: 
1,000,000 and over</t>
  </si>
  <si>
    <t>Number at top left and top right, with two different sequence numbers, shrinkwrapped in 1000's and boxed.</t>
  </si>
  <si>
    <t>Number at top left  and top right, with one sequence number, shrinkwrapped in 1,000's and boxed.</t>
  </si>
  <si>
    <t>Number at top left with one sequence number, shrinkwrapped in 1000's and boxed.</t>
  </si>
  <si>
    <t>Number at top right with one sequence number, shrinkwrapped in 1,000's and boxed.</t>
  </si>
  <si>
    <t>shrinkwrapped in 1000's and boxed.</t>
  </si>
  <si>
    <t>Quantity: 
5,000 to 14,999</t>
  </si>
  <si>
    <t>Quantity: 
200,000 and over</t>
  </si>
  <si>
    <t>Bottom sheet - CF Ledger 66m White</t>
  </si>
  <si>
    <t>NCR</t>
  </si>
  <si>
    <t>1-A</t>
  </si>
  <si>
    <t>1-B</t>
  </si>
  <si>
    <t>1-C</t>
  </si>
  <si>
    <t>1-D</t>
  </si>
  <si>
    <t>1-E</t>
  </si>
  <si>
    <t>1-F</t>
  </si>
  <si>
    <t>1-G</t>
  </si>
  <si>
    <t>1-H</t>
  </si>
  <si>
    <t>1-I</t>
  </si>
  <si>
    <t>NUMBERING AND PLATE CHANGE</t>
  </si>
  <si>
    <t>Add an extra charge to the price of a 8 1/2" x 3 1/2</t>
  </si>
  <si>
    <t>Cost to "CRASH NUMBER" any Part set</t>
  </si>
  <si>
    <t>PLATE CHANGE / EA</t>
  </si>
  <si>
    <t>*based on weight in pounds / 1,000 and includes allowance for packaging</t>
  </si>
  <si>
    <t>2 x 3½</t>
  </si>
  <si>
    <t>Flat Form Pad</t>
  </si>
  <si>
    <t>Form #</t>
  </si>
  <si>
    <t>Print Specifications</t>
  </si>
  <si>
    <t xml:space="preserve">Size </t>
  </si>
  <si>
    <t>Ink</t>
  </si>
  <si>
    <t>1/0</t>
  </si>
  <si>
    <t>Stock</t>
  </si>
  <si>
    <t>100m white 30% PCW</t>
  </si>
  <si>
    <t>Finishing</t>
  </si>
  <si>
    <t xml:space="preserve">Quantity </t>
  </si>
  <si>
    <t>Winnipeg</t>
  </si>
  <si>
    <t>A</t>
  </si>
  <si>
    <t>Print Price/m</t>
  </si>
  <si>
    <t>B</t>
  </si>
  <si>
    <t>Print Cost</t>
  </si>
  <si>
    <t>C</t>
  </si>
  <si>
    <t>Calculated formula =&gt; [(A/1000) x B]</t>
  </si>
  <si>
    <t xml:space="preserve">Padding </t>
  </si>
  <si>
    <t>Sheets per Pad</t>
  </si>
  <si>
    <t>D</t>
  </si>
  <si>
    <t xml:space="preserve">Based on Form # (padded in 50’s or 100’s) </t>
  </si>
  <si>
    <t># of Pads</t>
  </si>
  <si>
    <t>E</t>
  </si>
  <si>
    <t>Calculated formula =&gt; (A / D)</t>
  </si>
  <si>
    <t>Price/Pad</t>
  </si>
  <si>
    <t>F</t>
  </si>
  <si>
    <t>Padding Cost</t>
  </si>
  <si>
    <t>G</t>
  </si>
  <si>
    <t>Calculated formula =&gt; (E x F)</t>
  </si>
  <si>
    <t>Weight</t>
  </si>
  <si>
    <t>lbs/m</t>
  </si>
  <si>
    <t>H</t>
  </si>
  <si>
    <t>Shipping Cost</t>
  </si>
  <si>
    <t>Total lbs</t>
  </si>
  <si>
    <t>I</t>
  </si>
  <si>
    <t>Calculated formula =&gt; [(A/1000) x H]</t>
  </si>
  <si>
    <t>Price/lb</t>
  </si>
  <si>
    <t>J</t>
  </si>
  <si>
    <t xml:space="preserve">Shipping Cost </t>
  </si>
  <si>
    <t>K</t>
  </si>
  <si>
    <t>Calculated formula =&gt; (I x J)</t>
  </si>
  <si>
    <t>Scenario 1 Price</t>
  </si>
  <si>
    <t>L</t>
  </si>
  <si>
    <t>Calculated formula =&gt; (C + G + K)</t>
  </si>
  <si>
    <t>Flat Form</t>
  </si>
  <si>
    <t>3/3</t>
  </si>
  <si>
    <t>180m Index White</t>
  </si>
  <si>
    <t>N/A</t>
  </si>
  <si>
    <t>Ottawa</t>
  </si>
  <si>
    <t>Price/m</t>
  </si>
  <si>
    <t>Base Print Price/m</t>
  </si>
  <si>
    <t>% Increase for Add'l Col 2/s</t>
  </si>
  <si>
    <t>Extra Cost for Add'l Col</t>
  </si>
  <si>
    <t>Calculated formula =&gt; (B x C)</t>
  </si>
  <si>
    <t>Total Print Price/m</t>
  </si>
  <si>
    <t>Calculated formula =&gt; (B + D)</t>
  </si>
  <si>
    <t>Calculated formula =&gt; [(A/1000) x E]</t>
  </si>
  <si>
    <t>Calculated formula =&gt; [(A/1000) x G]</t>
  </si>
  <si>
    <t>Calculated formula =&gt; (H x I)</t>
  </si>
  <si>
    <t>Scenario 2 Price</t>
  </si>
  <si>
    <t>Calculated formula =&gt; (F + J)</t>
  </si>
  <si>
    <t>120m white virgin</t>
  </si>
  <si>
    <t>Summerside</t>
  </si>
  <si>
    <t>Total</t>
  </si>
  <si>
    <t>Calculated formula =&gt; (A + B)</t>
  </si>
  <si>
    <t>% Increase for 120m</t>
  </si>
  <si>
    <t>Extra Cost for 120m</t>
  </si>
  <si>
    <t>Calculated formula =&gt; (D x E x F)</t>
  </si>
  <si>
    <t>Calculated formula =&gt; (D + G)</t>
  </si>
  <si>
    <t>Calculated formula =&gt; [(C/1000) x D]</t>
  </si>
  <si>
    <t>Calculated formula =&gt; (C / J)</t>
  </si>
  <si>
    <t>M</t>
  </si>
  <si>
    <t>Calculated formula =&gt; (K x L)</t>
  </si>
  <si>
    <t>N</t>
  </si>
  <si>
    <t xml:space="preserve">Winnipeg </t>
  </si>
  <si>
    <t>O</t>
  </si>
  <si>
    <t>Calculated formula =&gt; [ (A/1,000) x N ]</t>
  </si>
  <si>
    <t>P</t>
  </si>
  <si>
    <t>Q</t>
  </si>
  <si>
    <t>Calculated formula =&gt; (O x P)</t>
  </si>
  <si>
    <t>R</t>
  </si>
  <si>
    <t>Calculated formula =&gt; [ (B/1,000) x N ]</t>
  </si>
  <si>
    <t>S</t>
  </si>
  <si>
    <t>T</t>
  </si>
  <si>
    <t>Calculated formula =&gt; (R x S)</t>
  </si>
  <si>
    <t>Total Shipping Cost</t>
  </si>
  <si>
    <t>U</t>
  </si>
  <si>
    <t>Calculated formula =&gt; (Q + T)</t>
  </si>
  <si>
    <t>Scenario 3 Price</t>
  </si>
  <si>
    <t>V</t>
  </si>
  <si>
    <t>Calculated formula =&gt; (I + M + U)</t>
  </si>
  <si>
    <t xml:space="preserve">Flat Form </t>
  </si>
  <si>
    <t>2 scores and accord fold</t>
  </si>
  <si>
    <t>Extra Cost to Score &amp; Fold x 2</t>
  </si>
  <si>
    <t>Calculated formula =&gt; (B + D + E)</t>
  </si>
  <si>
    <t>Calculated formula =&gt; [(A/1000) x F]</t>
  </si>
  <si>
    <t>Scenario 4 Price</t>
  </si>
  <si>
    <t>Calculated formula =&gt; (G + K)</t>
  </si>
  <si>
    <t>2/0</t>
  </si>
  <si>
    <t>Scenario 5 Price</t>
  </si>
  <si>
    <t>Numbering</t>
  </si>
  <si>
    <t>Extra Cost for Numbering</t>
  </si>
  <si>
    <t>Calculated formula =&gt; (B + C)</t>
  </si>
  <si>
    <t>Calculated formula =&gt; [(A/1000) x D]</t>
  </si>
  <si>
    <t>Calculated formula =&gt; (G x H)</t>
  </si>
  <si>
    <t>Scenario 6 Price</t>
  </si>
  <si>
    <t>Calculated formula =&gt; (E + I)</t>
  </si>
  <si>
    <t>2/1</t>
  </si>
  <si>
    <t>1 Perf</t>
  </si>
  <si>
    <t>Quantity</t>
  </si>
  <si>
    <t>English</t>
  </si>
  <si>
    <t>French</t>
  </si>
  <si>
    <t>Total - Winnipeg</t>
  </si>
  <si>
    <t>Price/m English</t>
  </si>
  <si>
    <t>Extra Cost for 1 Perf</t>
  </si>
  <si>
    <t>Calculated formula =&gt; (D + G + H)</t>
  </si>
  <si>
    <t>Print Costs English</t>
  </si>
  <si>
    <t>Calculated formula =&gt; [(A/1000) x I]</t>
  </si>
  <si>
    <t>Price/m French</t>
  </si>
  <si>
    <t>Calculated formula =&gt; (K x L x M)</t>
  </si>
  <si>
    <t>Calculated formula =&gt; (K + N + O)</t>
  </si>
  <si>
    <t>Print Costs French</t>
  </si>
  <si>
    <t>Calculated formula =&gt; [(B/1000) x P]</t>
  </si>
  <si>
    <t>Total Print Cost</t>
  </si>
  <si>
    <t>Calculated formula =&gt; (J + Q)</t>
  </si>
  <si>
    <t>Calculated formula =&gt; [ (C/1,000) x S ]</t>
  </si>
  <si>
    <t>Calculated formula =&gt; (T x U)</t>
  </si>
  <si>
    <t>Scenario 7 Price</t>
  </si>
  <si>
    <t>W</t>
  </si>
  <si>
    <t>Calculated formula =&gt; (R + V)</t>
  </si>
  <si>
    <t>Scenario 8 Price</t>
  </si>
  <si>
    <t>1/1</t>
  </si>
  <si>
    <t>Extra Cost for 1 Fold</t>
  </si>
  <si>
    <t>Scenario 9 Price</t>
  </si>
  <si>
    <t>2 Folds - 3 Panel C-Fold</t>
  </si>
  <si>
    <t>Extra Cost for 2 Folds</t>
  </si>
  <si>
    <t>Calculated formula =&gt; (D + E)</t>
  </si>
  <si>
    <t>Calculated formula =&gt; (H + I)</t>
  </si>
  <si>
    <t>Calculated formula =&gt; [(B/1000) x J]</t>
  </si>
  <si>
    <t>Total Print Costs</t>
  </si>
  <si>
    <t>Calculated formula =&gt; [(C/1000) x M]</t>
  </si>
  <si>
    <t>Calculated formula =&gt; (N x O)</t>
  </si>
  <si>
    <t>Scenario 10 Price</t>
  </si>
  <si>
    <t>Calculated formula =&gt; (L + P)</t>
  </si>
  <si>
    <t>Calculated formula =&gt; [(B/1000) x F]</t>
  </si>
  <si>
    <t>Calculated formula =&gt; (E + G)</t>
  </si>
  <si>
    <t>Calculated formula =&gt; [(C/1000) x I]</t>
  </si>
  <si>
    <t>Calculated formula =&gt; (J x K)</t>
  </si>
  <si>
    <t>Scenario 11 Price</t>
  </si>
  <si>
    <t>Calculated formula =&gt; (H + L)</t>
  </si>
  <si>
    <t>4/0</t>
  </si>
  <si>
    <t>120m white Astroparche</t>
  </si>
  <si>
    <t>Scenario 12 Price</t>
  </si>
  <si>
    <t>Scenario 13 Price</t>
  </si>
  <si>
    <t>4/4</t>
  </si>
  <si>
    <t>% Increase for Add'l Col 2/s x 2</t>
  </si>
  <si>
    <t>Extra Cost for Add'l Cols</t>
  </si>
  <si>
    <t>Calculated formula =&gt; (A / G)</t>
  </si>
  <si>
    <t>Calculated formula =&gt; [(A/1000) x K]</t>
  </si>
  <si>
    <t>Calculated formula =&gt; (L x M)</t>
  </si>
  <si>
    <t>Scenario 14 Price</t>
  </si>
  <si>
    <t>Calculated formula =&gt; (F + J + N)</t>
  </si>
  <si>
    <t xml:space="preserve">100m pink </t>
  </si>
  <si>
    <t>Scenario 15 Price</t>
  </si>
  <si>
    <t xml:space="preserve">3 Horizontal Perfs </t>
  </si>
  <si>
    <t>Extra Cost for 3 Perfs</t>
  </si>
  <si>
    <t>Scenario 16 Price</t>
  </si>
  <si>
    <t>2/2</t>
  </si>
  <si>
    <t>3 Horizontal Perfs</t>
  </si>
  <si>
    <t>Scenario 17 Price</t>
  </si>
  <si>
    <t>Scenario 18 Price</t>
  </si>
  <si>
    <t>4 Folds - 5 Panel Accord</t>
  </si>
  <si>
    <t>Extra Cost for 4 Folds</t>
  </si>
  <si>
    <t>Scenario 19 Price</t>
  </si>
  <si>
    <t>2 Folds - C Fold</t>
  </si>
  <si>
    <t>Scenario 20 Price</t>
  </si>
  <si>
    <t>Col 2/s</t>
  </si>
  <si>
    <t xml:space="preserve">C </t>
  </si>
  <si>
    <t>Scenario 21 Price</t>
  </si>
  <si>
    <t>Calculated formula =&gt; (C + G)</t>
  </si>
  <si>
    <t>Blk 2/s</t>
  </si>
  <si>
    <t>Scenario 22 Price</t>
  </si>
  <si>
    <t>Scenario 23 Price</t>
  </si>
  <si>
    <t>Batch Cards</t>
  </si>
  <si>
    <t>3/0</t>
  </si>
  <si>
    <t>100m white virgin</t>
  </si>
  <si>
    <t>Scenario 24 Price</t>
  </si>
  <si>
    <t>Scenario 25 Price</t>
  </si>
  <si>
    <t>Extra Cost for 4"</t>
  </si>
  <si>
    <t>Scenario 26 Price</t>
  </si>
  <si>
    <t>2 Part NCR</t>
  </si>
  <si>
    <t>Increase for Add'l Col 1/S</t>
  </si>
  <si>
    <t>Calculated formula =&gt; (B + C + D)</t>
  </si>
  <si>
    <t>Plate Changes</t>
  </si>
  <si>
    <t>Plate Change Designation</t>
  </si>
  <si>
    <t>Scenario 27 Price</t>
  </si>
  <si>
    <t>Calculated formula =&gt; (F + G + K)</t>
  </si>
  <si>
    <t xml:space="preserve">G </t>
  </si>
  <si>
    <t>Scenario 28 Price</t>
  </si>
  <si>
    <t>3 Part NCR</t>
  </si>
  <si>
    <t xml:space="preserve">Price/m </t>
  </si>
  <si>
    <t>Print Costs</t>
  </si>
  <si>
    <t>Scenario 29 Price</t>
  </si>
  <si>
    <t>4 Part NCR</t>
  </si>
  <si>
    <t>Scenario 30 Price</t>
  </si>
  <si>
    <t>Remittance Booklets (Pads)</t>
  </si>
  <si>
    <t>1/0 and 1/1</t>
  </si>
  <si>
    <t>30 and 57 Part</t>
  </si>
  <si>
    <t>All inclusive</t>
  </si>
  <si>
    <t>30 Part</t>
  </si>
  <si>
    <t>57 Part</t>
  </si>
  <si>
    <t>Price/m 30 Part</t>
  </si>
  <si>
    <t>Pulled from Annex F-3, Table E (Bidder’s Proposal)</t>
  </si>
  <si>
    <t>Print Costs 30 Part</t>
  </si>
  <si>
    <t>Calculated formula =&gt; [(A/1000) x C]</t>
  </si>
  <si>
    <t>Price/m 57 Part</t>
  </si>
  <si>
    <t>Print Costs 57 Part</t>
  </si>
  <si>
    <t>Calculated formula =&gt; [(B/1000) x E]</t>
  </si>
  <si>
    <t>Calculated formula =&gt; (D + F)</t>
  </si>
  <si>
    <t>Weight 30 Part</t>
  </si>
  <si>
    <t>Calculated formula =&gt; [(A x 30/1000) x H]</t>
  </si>
  <si>
    <t>Weight 57 Part</t>
  </si>
  <si>
    <t>Calculated formula =&gt; [(B x 57/1000) x J]</t>
  </si>
  <si>
    <t>Shipping Cost 
CPC (Bidder's City)</t>
  </si>
  <si>
    <t>Calculated formula =&gt; (I + K)</t>
  </si>
  <si>
    <t>Scenario 31 Costs</t>
  </si>
  <si>
    <t>Calculated formula =&gt; (G + N)</t>
  </si>
  <si>
    <t>Scenario 32 - Table F</t>
  </si>
  <si>
    <t>Personalization &amp; Mailing Services</t>
  </si>
  <si>
    <t xml:space="preserve">Ink  </t>
  </si>
  <si>
    <t>Total Price/m</t>
  </si>
  <si>
    <t>Calculated formula =&gt; [ (A/1000) x D ]</t>
  </si>
  <si>
    <t>Personalization / Mailing Services</t>
  </si>
  <si>
    <t>Price/m Inkjetting Env</t>
  </si>
  <si>
    <t>Inkjetting Cost</t>
  </si>
  <si>
    <t>Calculated formula =&gt; [ (A/1000) x F ]</t>
  </si>
  <si>
    <t>Price/m Machine Insert</t>
  </si>
  <si>
    <t>Machine Insert Cost</t>
  </si>
  <si>
    <t>Calculated formula =&gt; [ (A/1000) x H ]</t>
  </si>
  <si>
    <t xml:space="preserve">Setup Charge -Inkjetting </t>
  </si>
  <si>
    <t>Setup Charge - Machine Insert</t>
  </si>
  <si>
    <t>Shipping Cost
CPC (Bidder's City)</t>
  </si>
  <si>
    <t>Total Weight (lbs)</t>
  </si>
  <si>
    <t>Calculated formula =&gt; [(A/1000) x L]</t>
  </si>
  <si>
    <t>Calculated formula =&gt; (M +N)</t>
  </si>
  <si>
    <t>Scenario 32 Price</t>
  </si>
  <si>
    <t>Calculated formula =&gt; (E + G + I + J + K + O)</t>
  </si>
  <si>
    <t>Scenario 33 - Table F</t>
  </si>
  <si>
    <t>Envelope Size</t>
  </si>
  <si>
    <t>Contents</t>
  </si>
  <si>
    <t>5 Various Supplied Pieces</t>
  </si>
  <si>
    <t>Price/m Machine Insert
1 Item</t>
  </si>
  <si>
    <t>Price/m Machine Insert
Add'l Items x 4</t>
  </si>
  <si>
    <t>Total Price/m Machine Insert</t>
  </si>
  <si>
    <t>Calculated formula =&gt; [(C/1000) x F]</t>
  </si>
  <si>
    <t>Scenario 33 Price</t>
  </si>
  <si>
    <t>Calculated formula =&gt; (G + H + L)</t>
  </si>
  <si>
    <t>TABLE</t>
  </si>
  <si>
    <t>Pulled from Annex F-3, Table A (Bidder’s Proposal)</t>
  </si>
  <si>
    <t>Pulled from Annex F-3, Table D (Bidder’s Proposal)</t>
  </si>
  <si>
    <t xml:space="preserve">Scenario 15 - Table A </t>
  </si>
  <si>
    <t xml:space="preserve">Scenario 14 - Table A </t>
  </si>
  <si>
    <t xml:space="preserve">Scenario 13 - Table A </t>
  </si>
  <si>
    <t xml:space="preserve">Scenario 12 - Table A </t>
  </si>
  <si>
    <t xml:space="preserve">Scenario 11 - Table A </t>
  </si>
  <si>
    <t xml:space="preserve">Scenario 10 - Table A </t>
  </si>
  <si>
    <t xml:space="preserve">Scenario 9 - Table A </t>
  </si>
  <si>
    <t>Scenario 8 - Table A</t>
  </si>
  <si>
    <t xml:space="preserve">Scenario 7 - Table A </t>
  </si>
  <si>
    <t xml:space="preserve">Scenario 6 - Table A </t>
  </si>
  <si>
    <t>Scenario 3 - Table A</t>
  </si>
  <si>
    <t xml:space="preserve">Scenario 4 - Table A </t>
  </si>
  <si>
    <t>Scenario 5 - Table A</t>
  </si>
  <si>
    <t>Scenario 1 - Table A</t>
  </si>
  <si>
    <t>Scenario 2 - Table A</t>
  </si>
  <si>
    <t>Scenario 16 - Table A</t>
  </si>
  <si>
    <t>Scenario 17 - Table A</t>
  </si>
  <si>
    <t>Scenario 18 - Table A</t>
  </si>
  <si>
    <t>Scenario 19 - Table A</t>
  </si>
  <si>
    <t>Scenario 20 - Table A</t>
  </si>
  <si>
    <t xml:space="preserve">Scenario 21 - Table A1 </t>
  </si>
  <si>
    <t xml:space="preserve">Scenario 22 - Table A1 </t>
  </si>
  <si>
    <t>Scenario 23 - Table A1</t>
  </si>
  <si>
    <t>Pulled from Annex F-3, Table A1 (Bidder’s Proposal)</t>
  </si>
  <si>
    <t>Pad</t>
  </si>
  <si>
    <t>Scenario 24 - Table B</t>
  </si>
  <si>
    <t>Scenario 25 - Table B</t>
  </si>
  <si>
    <t>Pulled from Annex F-3, Table B (Bidder’s Proposal)</t>
  </si>
  <si>
    <t>Scenario 27 - Table C</t>
  </si>
  <si>
    <t>Scenario 28 - Table C</t>
  </si>
  <si>
    <t>Scenario 29 - Table C</t>
  </si>
  <si>
    <t>Scenario 30 - Table C</t>
  </si>
  <si>
    <t>Glue, Designations, Numbered</t>
  </si>
  <si>
    <t>Glue, Common Image</t>
  </si>
  <si>
    <t>Pulled from Annex F-3, Table C (Bidder’s Proposal)</t>
  </si>
  <si>
    <t>Pulled from Annex F-3, Table F (Bidder’s Proposal)</t>
  </si>
  <si>
    <t>Fold</t>
  </si>
  <si>
    <t>Scenario 31 - Table E</t>
  </si>
  <si>
    <t>Scenario 26 - Table B</t>
  </si>
  <si>
    <t>1 Fold</t>
  </si>
  <si>
    <t>TOTAL EVALUATED PRICING SCORE :</t>
  </si>
  <si>
    <t>TABLE I: Total Evaluated Pricing Score</t>
  </si>
  <si>
    <t>SCENARIO(S)</t>
  </si>
  <si>
    <t>21 to 23</t>
  </si>
  <si>
    <t>24 to 26</t>
  </si>
  <si>
    <t>27 to 30</t>
  </si>
  <si>
    <t>32 to 33</t>
  </si>
  <si>
    <t xml:space="preserve">Predetermined by CRA. </t>
  </si>
  <si>
    <t>Predetermined by CRA.</t>
  </si>
  <si>
    <t>Print specifications are based on the predetermined Form #.</t>
  </si>
  <si>
    <t>Quantity (Sheets)</t>
  </si>
  <si>
    <t>TOTAL 
SCENARIO PRICING
(TSP)</t>
  </si>
  <si>
    <t>WEIGHT PERCENT
(W%)</t>
  </si>
  <si>
    <t>1 to 20</t>
  </si>
  <si>
    <t xml:space="preserve"> SCENARIO 
PRICING SCORE
(TSP) x (W%)</t>
  </si>
  <si>
    <t>Calculated formula =&gt; [ (C/1000) x S ]</t>
  </si>
  <si>
    <t>Author's Alterations Services- Outside regular business hours</t>
  </si>
  <si>
    <t>Regular Business Hours are defined as between 7 a.m. and 5 p.m. (EST or EDT) Monday to Friday excluding local, provincial and national statutory holidays.</t>
  </si>
  <si>
    <t>Predetermined by CRA</t>
  </si>
  <si>
    <t>Insertion Specifications</t>
  </si>
  <si>
    <t>Insertion specifications are based on the predetermined Form #.</t>
  </si>
  <si>
    <t>Table A: Total Scenario Pricing for Flat Forms</t>
  </si>
  <si>
    <t>Table A1: Total Scenario Pricing for Flat Forms Digital</t>
  </si>
  <si>
    <t>Table B: Total Scenario Pricing for Batch Cards</t>
  </si>
  <si>
    <t>Table C: Total Scenario Pricing for NCR</t>
  </si>
  <si>
    <t>Table E: Total Scenario Pricing for Remittance Booklets</t>
  </si>
  <si>
    <t>Table F: Total Scenario Pricing for Personalization</t>
  </si>
  <si>
    <t>TOTAL SCENARIO PRICING FOR FLAT FORMS (TABLE A)</t>
  </si>
  <si>
    <t>TOTAL SCENARIO PRICING FOR FLAT FORMS DIGITAL (TABLE A1)</t>
  </si>
  <si>
    <t>TOTAL SCENARIO PRICING FOR BATCH CARDS (TABLE B)</t>
  </si>
  <si>
    <t>TOTAL SCENARIO PRICING FOR NCR (TABLE C)</t>
  </si>
  <si>
    <t>TOTAL SCENARIO PRICING FOR REMITTANCE BOOKLETS (TABLE E)</t>
  </si>
  <si>
    <t>TOTAL SCENARIO PRICING FOR PERSONALIZATION (TABLE F)</t>
  </si>
  <si>
    <t>Perforating &amp; Folding Sheet - any size  (per perf and fold)</t>
  </si>
  <si>
    <t>Scoring &amp; Folding Sheet - any size (per score and fold)</t>
  </si>
  <si>
    <t xml:space="preserve">Firm
Price per 1000 </t>
  </si>
  <si>
    <t>Printing on two sides</t>
  </si>
  <si>
    <t xml:space="preserve">% increase for #2 100M OFFSET WHITE Virgin Stock, on paper cost only  </t>
  </si>
  <si>
    <t>Ottawa, Nepean ON &amp; Gatineau (NCR)</t>
  </si>
  <si>
    <t>Vancouver, BC</t>
  </si>
  <si>
    <t>Montreal/Laval QC</t>
  </si>
  <si>
    <t>Quebec, QC</t>
  </si>
  <si>
    <t>Rimouski, QC</t>
  </si>
  <si>
    <t>Rouyn-Noranda, QC</t>
  </si>
  <si>
    <t>Shawinigan, QC</t>
  </si>
  <si>
    <t>Sherbrooke, QC</t>
  </si>
  <si>
    <t>Trois-Rivieres, QC</t>
  </si>
  <si>
    <t>Bathurst, NB</t>
  </si>
  <si>
    <t>Borden-Carleton, PE</t>
  </si>
  <si>
    <t>Charlottetown, PE</t>
  </si>
  <si>
    <t>Dartmouth, NS</t>
  </si>
  <si>
    <t>Halifax, NS</t>
  </si>
  <si>
    <t>Moncton, NB</t>
  </si>
  <si>
    <t>Saint John, NB</t>
  </si>
  <si>
    <t>Sydney, NS</t>
  </si>
  <si>
    <t>Barrie, ON</t>
  </si>
  <si>
    <t>Belleville, ON</t>
  </si>
  <si>
    <t>Greater Sudbury, ON</t>
  </si>
  <si>
    <t>Hamilton, ON</t>
  </si>
  <si>
    <t>Kingston, ON</t>
  </si>
  <si>
    <t>Kitchener, ON</t>
  </si>
  <si>
    <t>London, ON</t>
  </si>
  <si>
    <t>North Bay, ON</t>
  </si>
  <si>
    <t>Peterborough, ON</t>
  </si>
  <si>
    <t>Sault Ste. Marie, ON</t>
  </si>
  <si>
    <t>St. Catharines, ON</t>
  </si>
  <si>
    <t>Thunder Bay, ON</t>
  </si>
  <si>
    <t>Windsor, ON</t>
  </si>
  <si>
    <t>Kelowna, BC</t>
  </si>
  <si>
    <t>Penticton, BC</t>
  </si>
  <si>
    <t>Prince George, BC</t>
  </si>
  <si>
    <t>Surrey, BC</t>
  </si>
  <si>
    <t>Victoria, BC</t>
  </si>
  <si>
    <t>Brandon, MB</t>
  </si>
  <si>
    <t>Calgary, AB</t>
  </si>
  <si>
    <t>Red Deer, AB</t>
  </si>
  <si>
    <t>Regina, SK</t>
  </si>
  <si>
    <t>Saskatoon, SK</t>
  </si>
  <si>
    <t>Brossard, QC</t>
  </si>
  <si>
    <t>Chicoutimi, QC</t>
  </si>
  <si>
    <t>Jonquiere, QC</t>
  </si>
  <si>
    <t>Quantity:</t>
  </si>
  <si>
    <t>Posters</t>
  </si>
  <si>
    <t>UP TO 11"x 17"</t>
  </si>
  <si>
    <t>One side only</t>
  </si>
  <si>
    <t xml:space="preserve">Two sides </t>
  </si>
  <si>
    <t xml:space="preserve">Richmond, BC </t>
  </si>
  <si>
    <t xml:space="preserve">Edmonton, AB </t>
  </si>
  <si>
    <t>Preparation for Neighbourhood Mail</t>
  </si>
  <si>
    <t/>
  </si>
  <si>
    <t>All necessary work to prepare items for Neighbourhood Mail</t>
  </si>
  <si>
    <t>Whitehorse, YT</t>
  </si>
  <si>
    <t>Iqaluit,  NU</t>
  </si>
  <si>
    <t>Quantity: 
5,000 and over</t>
  </si>
  <si>
    <t>Summerside, PE</t>
  </si>
  <si>
    <t>Toronto, Mississauga, Oshawa and Whitby, ON</t>
  </si>
  <si>
    <t>Grand Falls-Windsor, NL</t>
  </si>
  <si>
    <t>Mount Pearl, NL</t>
  </si>
  <si>
    <t>St. John's, NL</t>
  </si>
  <si>
    <t>Yellowknife, NT</t>
  </si>
  <si>
    <t>10 pt Coated Cover</t>
  </si>
  <si>
    <t>Up to 40 lbs     
Firm Price per each lb</t>
  </si>
  <si>
    <t>41 to 249 lbs     
Firm Price per each lb</t>
  </si>
  <si>
    <t xml:space="preserve">250 to 499 lbs  
Firm Price per each lb </t>
  </si>
  <si>
    <t xml:space="preserve">500 to 999 lbs  
Firm Price per each lb </t>
  </si>
  <si>
    <t xml:space="preserve">1,000 to 1,999 lbs  
Firm Price per each lb </t>
  </si>
  <si>
    <t xml:space="preserve">2,000 to 4,999 lbs  
Firm Price per each lb </t>
  </si>
  <si>
    <t xml:space="preserve">5,000 to 9,999 lbs  
Firm Price per each lb </t>
  </si>
  <si>
    <t xml:space="preserve">10,000 lbs &amp; over  
Firm Price per each lb </t>
  </si>
  <si>
    <t xml:space="preserve">Firm Price 
per 1000 </t>
  </si>
  <si>
    <t>2,500 and over</t>
  </si>
  <si>
    <t>Firm Price per 1000</t>
  </si>
  <si>
    <t>Quantity: 
5,000 to 9,999</t>
  </si>
  <si>
    <t>Quantity: 
10,000 to 19,999</t>
  </si>
  <si>
    <t>Quantity: 
20,000 to 29,999</t>
  </si>
  <si>
    <t>Quantity: 
30,000 and over</t>
  </si>
  <si>
    <t>/EA</t>
  </si>
  <si>
    <t>/LB</t>
  </si>
  <si>
    <t>4 colour process plus varnish (1) one side                  10 PT C1S Cover</t>
  </si>
  <si>
    <t xml:space="preserve">4 colour process plus varnish (2) two sides                 10 PT C2S Cover                                                   </t>
  </si>
  <si>
    <t>Table G:  Reduced Delivery Time</t>
  </si>
  <si>
    <t xml:space="preserve">Number of 
 Production Days </t>
  </si>
  <si>
    <t>Table C: NCR  Pricing - Based on 20 (Twenty) Working Days</t>
  </si>
  <si>
    <t>1 Machine fold (single fold)</t>
  </si>
  <si>
    <t>1 Hand fold (single fold)</t>
  </si>
  <si>
    <t>Delivery to (Bidders City) Canada Post</t>
  </si>
  <si>
    <t>Quantity: 
Up to 499</t>
  </si>
  <si>
    <t>Quantity: 
2,000 to 4,999</t>
  </si>
  <si>
    <t>Quantity: 
500 to 1,999</t>
  </si>
  <si>
    <r>
      <t>Serial Number positions at top left and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top right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two different sequence numbers</t>
    </r>
  </si>
  <si>
    <r>
      <t>Serial Number positions at top left and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top right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one sequence number</t>
    </r>
  </si>
  <si>
    <r>
      <t>Serial Number position at top left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and printing one sequence number</t>
    </r>
  </si>
  <si>
    <t>Serial Number position at top right and printing one sequence number</t>
  </si>
  <si>
    <t>Table E: Pricing for PD7A-RB and W1-RB Remittance Booklets (Pads) - Based on 25 (Twenty Five) Working Days</t>
  </si>
  <si>
    <t>Quantity: 
Up to 49</t>
  </si>
  <si>
    <t xml:space="preserve">Quantity: 
50 to 99 </t>
  </si>
  <si>
    <t>12 days</t>
  </si>
  <si>
    <t>11 days</t>
  </si>
  <si>
    <t>10 days</t>
  </si>
  <si>
    <t>9  days</t>
  </si>
  <si>
    <t>Up to 49</t>
  </si>
  <si>
    <t>50 to 499</t>
  </si>
  <si>
    <t>500 to 1,499</t>
  </si>
  <si>
    <t>1,500 to 2,499</t>
  </si>
  <si>
    <t>Table I: Poster  -  Based on 13 (Thirteen) to 15 (Fifteen) Working Days</t>
  </si>
  <si>
    <t>Quantity: 
100 to 499</t>
  </si>
  <si>
    <t xml:space="preserve">Quantity: 
500 to 999 </t>
  </si>
  <si>
    <t>Quantity: 
15,000 to 25,000</t>
  </si>
  <si>
    <t>Remittance Booklets</t>
  </si>
  <si>
    <t>Quantity: 
25 to 499</t>
  </si>
  <si>
    <t>Table A: Flat Form Pricing - Based on 15 (Fifteen) Working Days</t>
  </si>
  <si>
    <t>Table A1: Flat Form Digital Pricing - Based on 15 (Fifteen) Working Days</t>
  </si>
  <si>
    <t>Table B: Batch Card Pricing - Based on 20 (Twenty) 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</si>
</sst>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;[Red]\-&quot;$&quot;#,##0.00"/>
    <numFmt numFmtId="165" formatCode="_-* #,##0.00_-;\-* #,##0.00_-;_-* &quot;-&quot;??_-;_-@_-"/>
    <numFmt numFmtId="166" formatCode="&quot;$&quot;#,##0.00"/>
    <numFmt numFmtId="167" formatCode="#,##0.0000"/>
    <numFmt numFmtId="168" formatCode="&quot;$&quot;#,##0.0000"/>
    <numFmt numFmtId="169" formatCode="&quot;$&quot;#,##0.0000;[Red]\-&quot;$&quot;#,##0.0000"/>
    <numFmt numFmtId="170" formatCode="#,##0.00_ ;[Red]\-#,##0.00\ "/>
    <numFmt numFmtId="171" formatCode="0.0%"/>
    <numFmt numFmtId="172" formatCode="#,##0.0000_ ;\-#,##0.0000\ 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10"/>
      <color rgb="FF6600CC"/>
      <name val="Arial"/>
      <family val="2"/>
    </font>
    <font>
      <b/>
      <sz val="11"/>
      <color theme="1"/>
      <name val="Arial"/>
    </font>
    <font>
      <b/>
      <sz val="10"/>
      <color theme="1"/>
      <name val="Arial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5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8" fillId="0" borderId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881">
    <xf numFmtId="0" fontId="0" fillId="0" borderId="0" xfId="0"/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/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/>
    </xf>
    <xf numFmtId="0" fontId="0" fillId="0" borderId="0" xfId="0" applyFill="1"/>
    <xf numFmtId="0" fontId="3" fillId="26" borderId="16" xfId="0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27" borderId="14" xfId="0" applyFont="1" applyFill="1" applyBorder="1" applyAlignment="1">
      <alignment horizontal="center"/>
    </xf>
    <xf numFmtId="166" fontId="7" fillId="26" borderId="18" xfId="0" applyNumberFormat="1" applyFont="1" applyFill="1" applyBorder="1" applyAlignment="1">
      <alignment horizontal="center"/>
    </xf>
    <xf numFmtId="166" fontId="7" fillId="27" borderId="18" xfId="0" applyNumberFormat="1" applyFont="1" applyFill="1" applyBorder="1" applyAlignment="1">
      <alignment horizontal="center"/>
    </xf>
    <xf numFmtId="166" fontId="7" fillId="27" borderId="19" xfId="0" applyNumberFormat="1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7" fillId="27" borderId="19" xfId="0" applyFont="1" applyFill="1" applyBorder="1"/>
    <xf numFmtId="0" fontId="3" fillId="24" borderId="16" xfId="0" applyFont="1" applyFill="1" applyBorder="1" applyAlignment="1">
      <alignment horizontal="center"/>
    </xf>
    <xf numFmtId="0" fontId="7" fillId="0" borderId="0" xfId="0" applyFont="1"/>
    <xf numFmtId="1" fontId="7" fillId="26" borderId="13" xfId="0" applyNumberFormat="1" applyFont="1" applyFill="1" applyBorder="1" applyAlignment="1">
      <alignment horizontal="center"/>
    </xf>
    <xf numFmtId="1" fontId="7" fillId="26" borderId="21" xfId="0" applyNumberFormat="1" applyFont="1" applyFill="1" applyBorder="1" applyAlignment="1">
      <alignment horizontal="center"/>
    </xf>
    <xf numFmtId="1" fontId="7" fillId="27" borderId="13" xfId="0" applyNumberFormat="1" applyFont="1" applyFill="1" applyBorder="1" applyAlignment="1">
      <alignment horizontal="center"/>
    </xf>
    <xf numFmtId="1" fontId="7" fillId="27" borderId="21" xfId="0" applyNumberFormat="1" applyFont="1" applyFill="1" applyBorder="1" applyAlignment="1">
      <alignment horizontal="center"/>
    </xf>
    <xf numFmtId="0" fontId="7" fillId="0" borderId="0" xfId="0" applyFont="1" applyFill="1"/>
    <xf numFmtId="166" fontId="7" fillId="27" borderId="14" xfId="0" applyNumberFormat="1" applyFont="1" applyFill="1" applyBorder="1"/>
    <xf numFmtId="1" fontId="7" fillId="27" borderId="22" xfId="0" applyNumberFormat="1" applyFont="1" applyFill="1" applyBorder="1"/>
    <xf numFmtId="1" fontId="7" fillId="27" borderId="17" xfId="0" applyNumberFormat="1" applyFont="1" applyFill="1" applyBorder="1"/>
    <xf numFmtId="1" fontId="7" fillId="27" borderId="23" xfId="0" applyNumberFormat="1" applyFont="1" applyFill="1" applyBorder="1"/>
    <xf numFmtId="4" fontId="7" fillId="27" borderId="14" xfId="0" applyNumberFormat="1" applyFont="1" applyFill="1" applyBorder="1"/>
    <xf numFmtId="2" fontId="3" fillId="24" borderId="25" xfId="0" applyNumberFormat="1" applyFont="1" applyFill="1" applyBorder="1" applyAlignment="1">
      <alignment horizontal="center" wrapText="1"/>
    </xf>
    <xf numFmtId="0" fontId="3" fillId="26" borderId="21" xfId="0" applyFont="1" applyFill="1" applyBorder="1"/>
    <xf numFmtId="2" fontId="7" fillId="0" borderId="0" xfId="0" applyNumberFormat="1" applyFont="1"/>
    <xf numFmtId="2" fontId="7" fillId="28" borderId="26" xfId="0" applyNumberFormat="1" applyFont="1" applyFill="1" applyBorder="1" applyAlignment="1">
      <alignment horizontal="center"/>
    </xf>
    <xf numFmtId="0" fontId="3" fillId="0" borderId="21" xfId="0" applyFont="1" applyFill="1" applyBorder="1"/>
    <xf numFmtId="3" fontId="7" fillId="26" borderId="13" xfId="0" applyNumberFormat="1" applyFont="1" applyFill="1" applyBorder="1" applyAlignment="1">
      <alignment horizontal="center"/>
    </xf>
    <xf numFmtId="3" fontId="7" fillId="26" borderId="27" xfId="0" applyNumberFormat="1" applyFont="1" applyFill="1" applyBorder="1" applyAlignment="1">
      <alignment horizontal="center"/>
    </xf>
    <xf numFmtId="1" fontId="7" fillId="26" borderId="27" xfId="0" applyNumberFormat="1" applyFont="1" applyFill="1" applyBorder="1" applyAlignment="1">
      <alignment horizontal="center"/>
    </xf>
    <xf numFmtId="0" fontId="7" fillId="27" borderId="21" xfId="0" applyFont="1" applyFill="1" applyBorder="1"/>
    <xf numFmtId="1" fontId="7" fillId="27" borderId="0" xfId="0" applyNumberFormat="1" applyFont="1" applyFill="1" applyBorder="1"/>
    <xf numFmtId="2" fontId="0" fillId="0" borderId="0" xfId="0" applyNumberFormat="1"/>
    <xf numFmtId="0" fontId="4" fillId="0" borderId="0" xfId="0" applyFont="1" applyBorder="1" applyAlignment="1"/>
    <xf numFmtId="0" fontId="4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5" borderId="13" xfId="0" applyFont="1" applyFill="1" applyBorder="1"/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0" fillId="29" borderId="1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7" fillId="27" borderId="33" xfId="0" applyFont="1" applyFill="1" applyBorder="1"/>
    <xf numFmtId="0" fontId="3" fillId="26" borderId="33" xfId="0" applyFont="1" applyFill="1" applyBorder="1"/>
    <xf numFmtId="0" fontId="6" fillId="26" borderId="25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left"/>
    </xf>
    <xf numFmtId="166" fontId="3" fillId="26" borderId="36" xfId="0" applyNumberFormat="1" applyFont="1" applyFill="1" applyBorder="1" applyAlignment="1">
      <alignment horizontal="center"/>
    </xf>
    <xf numFmtId="0" fontId="7" fillId="25" borderId="33" xfId="0" applyFont="1" applyFill="1" applyBorder="1" applyAlignment="1">
      <alignment horizontal="left"/>
    </xf>
    <xf numFmtId="0" fontId="7" fillId="25" borderId="17" xfId="0" applyFont="1" applyFill="1" applyBorder="1"/>
    <xf numFmtId="0" fontId="7" fillId="25" borderId="33" xfId="0" applyFont="1" applyFill="1" applyBorder="1"/>
    <xf numFmtId="0" fontId="3" fillId="26" borderId="21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center"/>
    </xf>
    <xf numFmtId="0" fontId="0" fillId="25" borderId="0" xfId="0" applyFill="1" applyBorder="1"/>
    <xf numFmtId="0" fontId="0" fillId="25" borderId="21" xfId="0" applyFill="1" applyBorder="1"/>
    <xf numFmtId="0" fontId="7" fillId="25" borderId="21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/>
    </xf>
    <xf numFmtId="0" fontId="16" fillId="25" borderId="33" xfId="0" applyFont="1" applyFill="1" applyBorder="1"/>
    <xf numFmtId="0" fontId="17" fillId="26" borderId="17" xfId="0" applyFont="1" applyFill="1" applyBorder="1" applyAlignment="1">
      <alignment horizontal="left"/>
    </xf>
    <xf numFmtId="0" fontId="17" fillId="26" borderId="33" xfId="0" applyFont="1" applyFill="1" applyBorder="1"/>
    <xf numFmtId="3" fontId="3" fillId="26" borderId="36" xfId="0" applyNumberFormat="1" applyFont="1" applyFill="1" applyBorder="1" applyAlignment="1">
      <alignment horizontal="center"/>
    </xf>
    <xf numFmtId="0" fontId="16" fillId="25" borderId="17" xfId="0" applyFont="1" applyFill="1" applyBorder="1"/>
    <xf numFmtId="0" fontId="17" fillId="26" borderId="13" xfId="0" applyFont="1" applyFill="1" applyBorder="1" applyAlignment="1">
      <alignment horizontal="center"/>
    </xf>
    <xf numFmtId="2" fontId="7" fillId="28" borderId="26" xfId="38" applyNumberFormat="1" applyFont="1" applyFill="1" applyBorder="1" applyAlignment="1">
      <alignment horizontal="center"/>
    </xf>
    <xf numFmtId="1" fontId="7" fillId="26" borderId="33" xfId="0" applyNumberFormat="1" applyFont="1" applyFill="1" applyBorder="1" applyAlignment="1">
      <alignment horizontal="center"/>
    </xf>
    <xf numFmtId="1" fontId="7" fillId="27" borderId="33" xfId="0" applyNumberFormat="1" applyFont="1" applyFill="1" applyBorder="1" applyAlignment="1">
      <alignment horizontal="center"/>
    </xf>
    <xf numFmtId="9" fontId="7" fillId="31" borderId="17" xfId="0" applyNumberFormat="1" applyFont="1" applyFill="1" applyBorder="1" applyAlignment="1">
      <alignment horizontal="center"/>
    </xf>
    <xf numFmtId="166" fontId="7" fillId="27" borderId="19" xfId="0" applyNumberFormat="1" applyFont="1" applyFill="1" applyBorder="1"/>
    <xf numFmtId="0" fontId="3" fillId="0" borderId="17" xfId="0" applyFont="1" applyFill="1" applyBorder="1"/>
    <xf numFmtId="0" fontId="3" fillId="27" borderId="21" xfId="0" applyFont="1" applyFill="1" applyBorder="1"/>
    <xf numFmtId="0" fontId="7" fillId="0" borderId="21" xfId="0" applyFont="1" applyFill="1" applyBorder="1"/>
    <xf numFmtId="0" fontId="3" fillId="26" borderId="45" xfId="0" applyFont="1" applyFill="1" applyBorder="1"/>
    <xf numFmtId="0" fontId="3" fillId="27" borderId="39" xfId="0" applyFont="1" applyFill="1" applyBorder="1"/>
    <xf numFmtId="0" fontId="7" fillId="27" borderId="39" xfId="0" applyFont="1" applyFill="1" applyBorder="1"/>
    <xf numFmtId="0" fontId="3" fillId="26" borderId="39" xfId="0" applyFont="1" applyFill="1" applyBorder="1"/>
    <xf numFmtId="0" fontId="7" fillId="27" borderId="38" xfId="0" applyFont="1" applyFill="1" applyBorder="1"/>
    <xf numFmtId="3" fontId="7" fillId="26" borderId="21" xfId="0" applyNumberFormat="1" applyFont="1" applyFill="1" applyBorder="1" applyAlignment="1">
      <alignment horizontal="center"/>
    </xf>
    <xf numFmtId="3" fontId="7" fillId="27" borderId="21" xfId="0" applyNumberFormat="1" applyFont="1" applyFill="1" applyBorder="1" applyAlignment="1">
      <alignment horizontal="center"/>
    </xf>
    <xf numFmtId="166" fontId="7" fillId="27" borderId="46" xfId="0" applyNumberFormat="1" applyFont="1" applyFill="1" applyBorder="1"/>
    <xf numFmtId="1" fontId="7" fillId="27" borderId="26" xfId="0" applyNumberFormat="1" applyFont="1" applyFill="1" applyBorder="1"/>
    <xf numFmtId="1" fontId="7" fillId="27" borderId="27" xfId="0" applyNumberFormat="1" applyFont="1" applyFill="1" applyBorder="1" applyAlignment="1">
      <alignment horizontal="center"/>
    </xf>
    <xf numFmtId="3" fontId="7" fillId="27" borderId="27" xfId="0" applyNumberFormat="1" applyFont="1" applyFill="1" applyBorder="1" applyAlignment="1">
      <alignment horizontal="center"/>
    </xf>
    <xf numFmtId="4" fontId="7" fillId="27" borderId="46" xfId="0" applyNumberFormat="1" applyFont="1" applyFill="1" applyBorder="1"/>
    <xf numFmtId="1" fontId="7" fillId="27" borderId="28" xfId="0" applyNumberFormat="1" applyFont="1" applyFill="1" applyBorder="1"/>
    <xf numFmtId="3" fontId="7" fillId="27" borderId="48" xfId="0" applyNumberFormat="1" applyFont="1" applyFill="1" applyBorder="1" applyAlignment="1">
      <alignment horizontal="center"/>
    </xf>
    <xf numFmtId="0" fontId="3" fillId="27" borderId="33" xfId="0" applyFont="1" applyFill="1" applyBorder="1"/>
    <xf numFmtId="1" fontId="7" fillId="26" borderId="29" xfId="0" applyNumberFormat="1" applyFont="1" applyFill="1" applyBorder="1" applyAlignment="1">
      <alignment horizontal="center"/>
    </xf>
    <xf numFmtId="166" fontId="7" fillId="26" borderId="33" xfId="0" applyNumberFormat="1" applyFont="1" applyFill="1" applyBorder="1" applyAlignment="1">
      <alignment horizontal="center"/>
    </xf>
    <xf numFmtId="166" fontId="7" fillId="27" borderId="33" xfId="0" applyNumberFormat="1" applyFont="1" applyFill="1" applyBorder="1" applyAlignment="1">
      <alignment horizontal="center"/>
    </xf>
    <xf numFmtId="3" fontId="7" fillId="26" borderId="34" xfId="0" applyNumberFormat="1" applyFont="1" applyFill="1" applyBorder="1" applyAlignment="1">
      <alignment horizontal="center"/>
    </xf>
    <xf numFmtId="3" fontId="7" fillId="26" borderId="36" xfId="0" applyNumberFormat="1" applyFont="1" applyFill="1" applyBorder="1" applyAlignment="1">
      <alignment horizontal="center"/>
    </xf>
    <xf numFmtId="3" fontId="7" fillId="27" borderId="36" xfId="0" applyNumberFormat="1" applyFont="1" applyFill="1" applyBorder="1" applyAlignment="1">
      <alignment horizontal="center"/>
    </xf>
    <xf numFmtId="1" fontId="7" fillId="27" borderId="29" xfId="0" applyNumberFormat="1" applyFont="1" applyFill="1" applyBorder="1" applyAlignment="1">
      <alignment horizontal="center"/>
    </xf>
    <xf numFmtId="3" fontId="7" fillId="26" borderId="10" xfId="0" applyNumberFormat="1" applyFont="1" applyFill="1" applyBorder="1" applyAlignment="1">
      <alignment horizontal="center"/>
    </xf>
    <xf numFmtId="3" fontId="7" fillId="27" borderId="13" xfId="0" applyNumberFormat="1" applyFont="1" applyFill="1" applyBorder="1" applyAlignment="1">
      <alignment horizontal="center"/>
    </xf>
    <xf numFmtId="2" fontId="7" fillId="29" borderId="0" xfId="0" applyNumberFormat="1" applyFont="1" applyFill="1" applyBorder="1" applyAlignment="1">
      <alignment horizontal="center"/>
    </xf>
    <xf numFmtId="2" fontId="7" fillId="29" borderId="31" xfId="0" applyNumberFormat="1" applyFont="1" applyFill="1" applyBorder="1" applyAlignment="1">
      <alignment horizontal="center"/>
    </xf>
    <xf numFmtId="2" fontId="7" fillId="29" borderId="17" xfId="0" applyNumberFormat="1" applyFont="1" applyFill="1" applyBorder="1" applyAlignment="1">
      <alignment horizontal="center"/>
    </xf>
    <xf numFmtId="2" fontId="7" fillId="28" borderId="49" xfId="0" applyNumberFormat="1" applyFont="1" applyFill="1" applyBorder="1" applyAlignment="1">
      <alignment horizontal="center"/>
    </xf>
    <xf numFmtId="2" fontId="7" fillId="28" borderId="50" xfId="0" applyNumberFormat="1" applyFont="1" applyFill="1" applyBorder="1" applyAlignment="1">
      <alignment horizontal="center"/>
    </xf>
    <xf numFmtId="2" fontId="7" fillId="29" borderId="24" xfId="0" applyNumberFormat="1" applyFont="1" applyFill="1" applyBorder="1" applyAlignment="1">
      <alignment horizontal="center"/>
    </xf>
    <xf numFmtId="2" fontId="7" fillId="29" borderId="51" xfId="0" applyNumberFormat="1" applyFont="1" applyFill="1" applyBorder="1" applyAlignment="1">
      <alignment horizontal="center"/>
    </xf>
    <xf numFmtId="2" fontId="7" fillId="29" borderId="52" xfId="0" applyNumberFormat="1" applyFont="1" applyFill="1" applyBorder="1" applyAlignment="1">
      <alignment horizontal="center"/>
    </xf>
    <xf numFmtId="2" fontId="7" fillId="28" borderId="51" xfId="0" applyNumberFormat="1" applyFont="1" applyFill="1" applyBorder="1" applyAlignment="1">
      <alignment horizontal="center"/>
    </xf>
    <xf numFmtId="2" fontId="7" fillId="32" borderId="51" xfId="0" applyNumberFormat="1" applyFont="1" applyFill="1" applyBorder="1" applyAlignment="1">
      <alignment horizontal="center"/>
    </xf>
    <xf numFmtId="2" fontId="7" fillId="28" borderId="51" xfId="38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31" borderId="33" xfId="0" applyFont="1" applyFill="1" applyBorder="1"/>
    <xf numFmtId="0" fontId="5" fillId="26" borderId="25" xfId="0" applyFont="1" applyFill="1" applyBorder="1" applyAlignment="1">
      <alignment horizontal="center"/>
    </xf>
    <xf numFmtId="0" fontId="0" fillId="25" borderId="41" xfId="0" applyFill="1" applyBorder="1"/>
    <xf numFmtId="0" fontId="3" fillId="25" borderId="53" xfId="0" applyFont="1" applyFill="1" applyBorder="1"/>
    <xf numFmtId="0" fontId="3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/>
    <xf numFmtId="0" fontId="7" fillId="33" borderId="38" xfId="0" applyFont="1" applyFill="1" applyBorder="1"/>
    <xf numFmtId="0" fontId="3" fillId="31" borderId="13" xfId="0" applyFont="1" applyFill="1" applyBorder="1" applyAlignment="1">
      <alignment horizontal="center"/>
    </xf>
    <xf numFmtId="0" fontId="7" fillId="31" borderId="21" xfId="0" applyFont="1" applyFill="1" applyBorder="1"/>
    <xf numFmtId="0" fontId="7" fillId="31" borderId="38" xfId="0" applyFont="1" applyFill="1" applyBorder="1"/>
    <xf numFmtId="166" fontId="7" fillId="31" borderId="19" xfId="0" applyNumberFormat="1" applyFont="1" applyFill="1" applyBorder="1" applyAlignment="1">
      <alignment horizontal="center"/>
    </xf>
    <xf numFmtId="166" fontId="7" fillId="31" borderId="14" xfId="0" applyNumberFormat="1" applyFont="1" applyFill="1" applyBorder="1" applyAlignment="1">
      <alignment horizontal="center"/>
    </xf>
    <xf numFmtId="4" fontId="7" fillId="31" borderId="14" xfId="0" applyNumberFormat="1" applyFont="1" applyFill="1" applyBorder="1" applyAlignment="1">
      <alignment horizontal="center"/>
    </xf>
    <xf numFmtId="0" fontId="7" fillId="31" borderId="33" xfId="0" applyFont="1" applyFill="1" applyBorder="1"/>
    <xf numFmtId="166" fontId="7" fillId="31" borderId="18" xfId="0" applyNumberFormat="1" applyFont="1" applyFill="1" applyBorder="1" applyAlignment="1">
      <alignment horizontal="center"/>
    </xf>
    <xf numFmtId="3" fontId="7" fillId="31" borderId="27" xfId="0" applyNumberFormat="1" applyFont="1" applyFill="1" applyBorder="1" applyAlignment="1">
      <alignment horizontal="center"/>
    </xf>
    <xf numFmtId="3" fontId="7" fillId="31" borderId="13" xfId="0" applyNumberFormat="1" applyFont="1" applyFill="1" applyBorder="1" applyAlignment="1">
      <alignment horizontal="center"/>
    </xf>
    <xf numFmtId="3" fontId="7" fillId="31" borderId="33" xfId="0" applyNumberFormat="1" applyFont="1" applyFill="1" applyBorder="1" applyAlignment="1">
      <alignment horizontal="center"/>
    </xf>
    <xf numFmtId="166" fontId="7" fillId="31" borderId="33" xfId="0" applyNumberFormat="1" applyFont="1" applyFill="1" applyBorder="1" applyAlignment="1">
      <alignment horizontal="center"/>
    </xf>
    <xf numFmtId="3" fontId="7" fillId="31" borderId="21" xfId="0" applyNumberFormat="1" applyFont="1" applyFill="1" applyBorder="1" applyAlignment="1">
      <alignment horizontal="center"/>
    </xf>
    <xf numFmtId="0" fontId="7" fillId="27" borderId="45" xfId="0" applyFont="1" applyFill="1" applyBorder="1"/>
    <xf numFmtId="0" fontId="11" fillId="33" borderId="54" xfId="0" applyFont="1" applyFill="1" applyBorder="1" applyAlignment="1">
      <alignment vertical="center"/>
    </xf>
    <xf numFmtId="0" fontId="11" fillId="34" borderId="56" xfId="0" applyFont="1" applyFill="1" applyBorder="1" applyAlignment="1">
      <alignment vertical="center"/>
    </xf>
    <xf numFmtId="0" fontId="11" fillId="34" borderId="29" xfId="0" applyFont="1" applyFill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7" fillId="25" borderId="13" xfId="0" applyFont="1" applyFill="1" applyBorder="1"/>
    <xf numFmtId="0" fontId="7" fillId="25" borderId="41" xfId="0" applyFont="1" applyFill="1" applyBorder="1"/>
    <xf numFmtId="0" fontId="4" fillId="35" borderId="25" xfId="0" applyFont="1" applyFill="1" applyBorder="1" applyAlignment="1">
      <alignment horizontal="center"/>
    </xf>
    <xf numFmtId="0" fontId="3" fillId="27" borderId="58" xfId="0" applyFont="1" applyFill="1" applyBorder="1" applyAlignment="1">
      <alignment horizontal="center"/>
    </xf>
    <xf numFmtId="0" fontId="7" fillId="27" borderId="50" xfId="0" applyFont="1" applyFill="1" applyBorder="1"/>
    <xf numFmtId="0" fontId="7" fillId="27" borderId="48" xfId="0" applyFont="1" applyFill="1" applyBorder="1"/>
    <xf numFmtId="1" fontId="7" fillId="27" borderId="59" xfId="0" applyNumberFormat="1" applyFont="1" applyFill="1" applyBorder="1"/>
    <xf numFmtId="0" fontId="7" fillId="27" borderId="0" xfId="0" applyFont="1" applyFill="1" applyBorder="1"/>
    <xf numFmtId="1" fontId="7" fillId="27" borderId="60" xfId="0" applyNumberFormat="1" applyFont="1" applyFill="1" applyBorder="1"/>
    <xf numFmtId="0" fontId="7" fillId="31" borderId="0" xfId="0" applyFont="1" applyFill="1" applyBorder="1"/>
    <xf numFmtId="0" fontId="7" fillId="31" borderId="48" xfId="0" applyFont="1" applyFill="1" applyBorder="1"/>
    <xf numFmtId="0" fontId="3" fillId="27" borderId="41" xfId="0" applyFont="1" applyFill="1" applyBorder="1" applyAlignment="1">
      <alignment horizontal="center"/>
    </xf>
    <xf numFmtId="0" fontId="7" fillId="27" borderId="61" xfId="0" applyFont="1" applyFill="1" applyBorder="1"/>
    <xf numFmtId="0" fontId="7" fillId="27" borderId="62" xfId="0" applyFont="1" applyFill="1" applyBorder="1"/>
    <xf numFmtId="166" fontId="7" fillId="27" borderId="57" xfId="0" applyNumberFormat="1" applyFont="1" applyFill="1" applyBorder="1" applyAlignment="1">
      <alignment horizontal="center"/>
    </xf>
    <xf numFmtId="1" fontId="7" fillId="27" borderId="61" xfId="0" applyNumberFormat="1" applyFont="1" applyFill="1" applyBorder="1"/>
    <xf numFmtId="166" fontId="7" fillId="27" borderId="41" xfId="0" applyNumberFormat="1" applyFont="1" applyFill="1" applyBorder="1" applyAlignment="1">
      <alignment horizontal="center"/>
    </xf>
    <xf numFmtId="1" fontId="7" fillId="27" borderId="42" xfId="0" applyNumberFormat="1" applyFont="1" applyFill="1" applyBorder="1"/>
    <xf numFmtId="166" fontId="7" fillId="27" borderId="41" xfId="0" applyNumberFormat="1" applyFont="1" applyFill="1" applyBorder="1"/>
    <xf numFmtId="1" fontId="7" fillId="27" borderId="53" xfId="0" applyNumberFormat="1" applyFont="1" applyFill="1" applyBorder="1"/>
    <xf numFmtId="4" fontId="7" fillId="27" borderId="41" xfId="0" applyNumberFormat="1" applyFont="1" applyFill="1" applyBorder="1" applyAlignment="1">
      <alignment horizontal="center"/>
    </xf>
    <xf numFmtId="0" fontId="7" fillId="27" borderId="43" xfId="0" applyFont="1" applyFill="1" applyBorder="1"/>
    <xf numFmtId="0" fontId="3" fillId="24" borderId="63" xfId="0" applyFont="1" applyFill="1" applyBorder="1" applyAlignment="1">
      <alignment horizontal="center"/>
    </xf>
    <xf numFmtId="0" fontId="3" fillId="28" borderId="46" xfId="0" applyFont="1" applyFill="1" applyBorder="1" applyAlignment="1">
      <alignment horizontal="center"/>
    </xf>
    <xf numFmtId="0" fontId="3" fillId="29" borderId="13" xfId="0" applyFont="1" applyFill="1" applyBorder="1" applyAlignment="1">
      <alignment horizontal="center" vertical="center" wrapText="1"/>
    </xf>
    <xf numFmtId="0" fontId="3" fillId="28" borderId="46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/>
    </xf>
    <xf numFmtId="0" fontId="3" fillId="28" borderId="13" xfId="38" applyFont="1" applyFill="1" applyBorder="1" applyAlignment="1">
      <alignment horizontal="center" vertical="center" wrapText="1"/>
    </xf>
    <xf numFmtId="0" fontId="3" fillId="29" borderId="41" xfId="0" applyFont="1" applyFill="1" applyBorder="1" applyAlignment="1">
      <alignment horizontal="center"/>
    </xf>
    <xf numFmtId="2" fontId="7" fillId="29" borderId="64" xfId="0" applyNumberFormat="1" applyFont="1" applyFill="1" applyBorder="1" applyAlignment="1">
      <alignment horizontal="center"/>
    </xf>
    <xf numFmtId="2" fontId="7" fillId="29" borderId="65" xfId="0" applyNumberFormat="1" applyFont="1" applyFill="1" applyBorder="1" applyAlignment="1">
      <alignment horizontal="center"/>
    </xf>
    <xf numFmtId="0" fontId="3" fillId="25" borderId="46" xfId="0" applyFont="1" applyFill="1" applyBorder="1" applyAlignment="1">
      <alignment horizontal="center"/>
    </xf>
    <xf numFmtId="0" fontId="3" fillId="25" borderId="66" xfId="0" applyFont="1" applyFill="1" applyBorder="1" applyAlignment="1">
      <alignment horizontal="center"/>
    </xf>
    <xf numFmtId="0" fontId="3" fillId="0" borderId="65" xfId="0" applyFont="1" applyFill="1" applyBorder="1"/>
    <xf numFmtId="0" fontId="3" fillId="26" borderId="68" xfId="0" applyFont="1" applyFill="1" applyBorder="1"/>
    <xf numFmtId="0" fontId="5" fillId="26" borderId="69" xfId="0" applyFont="1" applyFill="1" applyBorder="1" applyAlignment="1">
      <alignment horizontal="center" wrapText="1"/>
    </xf>
    <xf numFmtId="2" fontId="0" fillId="31" borderId="46" xfId="0" applyNumberFormat="1" applyFill="1" applyBorder="1" applyAlignment="1">
      <alignment horizontal="center"/>
    </xf>
    <xf numFmtId="2" fontId="0" fillId="31" borderId="13" xfId="0" applyNumberFormat="1" applyFill="1" applyBorder="1" applyAlignment="1">
      <alignment horizontal="center"/>
    </xf>
    <xf numFmtId="0" fontId="3" fillId="25" borderId="63" xfId="0" applyFont="1" applyFill="1" applyBorder="1" applyAlignment="1">
      <alignment horizontal="center" wrapText="1"/>
    </xf>
    <xf numFmtId="0" fontId="3" fillId="24" borderId="70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wrapText="1"/>
    </xf>
    <xf numFmtId="0" fontId="3" fillId="25" borderId="51" xfId="0" applyFont="1" applyFill="1" applyBorder="1" applyAlignment="1">
      <alignment horizontal="center"/>
    </xf>
    <xf numFmtId="0" fontId="15" fillId="25" borderId="51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1" borderId="51" xfId="0" applyFont="1" applyFill="1" applyBorder="1" applyAlignment="1">
      <alignment horizontal="center"/>
    </xf>
    <xf numFmtId="3" fontId="0" fillId="28" borderId="10" xfId="0" applyNumberFormat="1" applyFill="1" applyBorder="1" applyAlignment="1">
      <alignment horizontal="center"/>
    </xf>
    <xf numFmtId="1" fontId="0" fillId="28" borderId="10" xfId="0" applyNumberFormat="1" applyFill="1" applyBorder="1" applyAlignment="1">
      <alignment horizontal="center"/>
    </xf>
    <xf numFmtId="1" fontId="0" fillId="28" borderId="32" xfId="0" applyNumberFormat="1" applyFill="1" applyBorder="1" applyAlignment="1">
      <alignment horizontal="center"/>
    </xf>
    <xf numFmtId="0" fontId="14" fillId="0" borderId="52" xfId="0" applyFont="1" applyFill="1" applyBorder="1"/>
    <xf numFmtId="0" fontId="0" fillId="29" borderId="18" xfId="0" applyFill="1" applyBorder="1"/>
    <xf numFmtId="2" fontId="0" fillId="29" borderId="35" xfId="0" applyNumberFormat="1" applyFill="1" applyBorder="1" applyAlignment="1">
      <alignment horizontal="center"/>
    </xf>
    <xf numFmtId="0" fontId="8" fillId="0" borderId="64" xfId="0" applyFont="1" applyFill="1" applyBorder="1"/>
    <xf numFmtId="0" fontId="8" fillId="0" borderId="52" xfId="0" applyFont="1" applyFill="1" applyBorder="1"/>
    <xf numFmtId="0" fontId="7" fillId="31" borderId="51" xfId="0" applyFont="1" applyFill="1" applyBorder="1"/>
    <xf numFmtId="2" fontId="0" fillId="31" borderId="35" xfId="0" applyNumberFormat="1" applyFill="1" applyBorder="1" applyAlignment="1">
      <alignment horizontal="center"/>
    </xf>
    <xf numFmtId="0" fontId="8" fillId="0" borderId="35" xfId="0" applyFont="1" applyFill="1" applyBorder="1"/>
    <xf numFmtId="0" fontId="8" fillId="31" borderId="52" xfId="0" applyFont="1" applyFill="1" applyBorder="1"/>
    <xf numFmtId="2" fontId="0" fillId="31" borderId="39" xfId="0" applyNumberFormat="1" applyFill="1" applyBorder="1" applyAlignment="1">
      <alignment horizontal="center"/>
    </xf>
    <xf numFmtId="0" fontId="5" fillId="26" borderId="25" xfId="0" applyFont="1" applyFill="1" applyBorder="1" applyAlignment="1">
      <alignment horizontal="center" wrapText="1"/>
    </xf>
    <xf numFmtId="1" fontId="0" fillId="31" borderId="66" xfId="0" applyNumberFormat="1" applyFill="1" applyBorder="1" applyAlignment="1">
      <alignment horizontal="center"/>
    </xf>
    <xf numFmtId="0" fontId="3" fillId="31" borderId="66" xfId="0" applyFont="1" applyFill="1" applyBorder="1" applyAlignment="1">
      <alignment horizontal="center"/>
    </xf>
    <xf numFmtId="0" fontId="8" fillId="31" borderId="71" xfId="0" applyFont="1" applyFill="1" applyBorder="1"/>
    <xf numFmtId="3" fontId="0" fillId="31" borderId="64" xfId="0" applyNumberFormat="1" applyFill="1" applyBorder="1" applyAlignment="1">
      <alignment horizontal="center"/>
    </xf>
    <xf numFmtId="0" fontId="3" fillId="26" borderId="69" xfId="0" applyFont="1" applyFill="1" applyBorder="1" applyAlignment="1">
      <alignment horizontal="center" wrapText="1"/>
    </xf>
    <xf numFmtId="3" fontId="3" fillId="26" borderId="69" xfId="0" applyNumberFormat="1" applyFont="1" applyFill="1" applyBorder="1" applyAlignment="1">
      <alignment horizontal="center" wrapText="1"/>
    </xf>
    <xf numFmtId="2" fontId="3" fillId="26" borderId="69" xfId="0" applyNumberFormat="1" applyFont="1" applyFill="1" applyBorder="1" applyAlignment="1">
      <alignment horizontal="center" wrapText="1"/>
    </xf>
    <xf numFmtId="3" fontId="3" fillId="26" borderId="25" xfId="0" applyNumberFormat="1" applyFont="1" applyFill="1" applyBorder="1" applyAlignment="1">
      <alignment horizontal="center" wrapText="1"/>
    </xf>
    <xf numFmtId="2" fontId="7" fillId="28" borderId="72" xfId="0" applyNumberFormat="1" applyFont="1" applyFill="1" applyBorder="1" applyAlignment="1">
      <alignment horizontal="center"/>
    </xf>
    <xf numFmtId="2" fontId="7" fillId="29" borderId="37" xfId="0" applyNumberFormat="1" applyFont="1" applyFill="1" applyBorder="1" applyAlignment="1">
      <alignment horizontal="center"/>
    </xf>
    <xf numFmtId="2" fontId="7" fillId="29" borderId="48" xfId="0" applyNumberFormat="1" applyFont="1" applyFill="1" applyBorder="1" applyAlignment="1">
      <alignment horizontal="center"/>
    </xf>
    <xf numFmtId="2" fontId="7" fillId="29" borderId="73" xfId="0" applyNumberFormat="1" applyFont="1" applyFill="1" applyBorder="1" applyAlignment="1">
      <alignment horizontal="center"/>
    </xf>
    <xf numFmtId="2" fontId="7" fillId="28" borderId="60" xfId="0" applyNumberFormat="1" applyFont="1" applyFill="1" applyBorder="1" applyAlignment="1">
      <alignment horizontal="center"/>
    </xf>
    <xf numFmtId="2" fontId="7" fillId="28" borderId="60" xfId="38" applyNumberFormat="1" applyFont="1" applyFill="1" applyBorder="1" applyAlignment="1">
      <alignment horizontal="center"/>
    </xf>
    <xf numFmtId="3" fontId="5" fillId="26" borderId="69" xfId="0" applyNumberFormat="1" applyFont="1" applyFill="1" applyBorder="1" applyAlignment="1">
      <alignment horizontal="center" wrapText="1"/>
    </xf>
    <xf numFmtId="2" fontId="5" fillId="26" borderId="69" xfId="0" applyNumberFormat="1" applyFont="1" applyFill="1" applyBorder="1" applyAlignment="1">
      <alignment horizontal="center" wrapText="1"/>
    </xf>
    <xf numFmtId="3" fontId="5" fillId="26" borderId="25" xfId="0" applyNumberFormat="1" applyFont="1" applyFill="1" applyBorder="1" applyAlignment="1">
      <alignment horizontal="center" wrapText="1"/>
    </xf>
    <xf numFmtId="0" fontId="3" fillId="28" borderId="16" xfId="0" applyFont="1" applyFill="1" applyBorder="1" applyAlignment="1">
      <alignment horizontal="center"/>
    </xf>
    <xf numFmtId="0" fontId="3" fillId="28" borderId="30" xfId="0" applyFont="1" applyFill="1" applyBorder="1" applyAlignment="1">
      <alignment wrapText="1"/>
    </xf>
    <xf numFmtId="2" fontId="7" fillId="29" borderId="4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36" borderId="18" xfId="0" applyFill="1" applyBorder="1"/>
    <xf numFmtId="0" fontId="3" fillId="36" borderId="10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/>
    </xf>
    <xf numFmtId="0" fontId="3" fillId="36" borderId="77" xfId="0" applyFont="1" applyFill="1" applyBorder="1" applyAlignment="1">
      <alignment horizontal="center" wrapText="1"/>
    </xf>
    <xf numFmtId="0" fontId="3" fillId="31" borderId="46" xfId="0" applyFont="1" applyFill="1" applyBorder="1" applyAlignment="1">
      <alignment horizontal="center" wrapText="1"/>
    </xf>
    <xf numFmtId="0" fontId="3" fillId="31" borderId="26" xfId="0" applyFont="1" applyFill="1" applyBorder="1" applyAlignment="1">
      <alignment horizontal="center"/>
    </xf>
    <xf numFmtId="0" fontId="3" fillId="31" borderId="51" xfId="0" applyFont="1" applyFill="1" applyBorder="1" applyAlignment="1">
      <alignment horizontal="center" wrapText="1"/>
    </xf>
    <xf numFmtId="0" fontId="37" fillId="31" borderId="46" xfId="0" applyFont="1" applyFill="1" applyBorder="1" applyAlignment="1">
      <alignment horizontal="center" wrapText="1"/>
    </xf>
    <xf numFmtId="0" fontId="37" fillId="31" borderId="51" xfId="0" applyFont="1" applyFill="1" applyBorder="1" applyAlignment="1">
      <alignment horizontal="center"/>
    </xf>
    <xf numFmtId="0" fontId="37" fillId="31" borderId="46" xfId="0" applyFont="1" applyFill="1" applyBorder="1" applyAlignment="1">
      <alignment horizontal="center"/>
    </xf>
    <xf numFmtId="0" fontId="37" fillId="25" borderId="46" xfId="0" applyFont="1" applyFill="1" applyBorder="1" applyAlignment="1">
      <alignment horizontal="center"/>
    </xf>
    <xf numFmtId="0" fontId="3" fillId="28" borderId="77" xfId="0" applyFont="1" applyFill="1" applyBorder="1"/>
    <xf numFmtId="0" fontId="3" fillId="24" borderId="25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3" fillId="31" borderId="39" xfId="0" applyFont="1" applyFill="1" applyBorder="1" applyAlignment="1">
      <alignment horizontal="center" wrapText="1"/>
    </xf>
    <xf numFmtId="1" fontId="0" fillId="31" borderId="76" xfId="0" applyNumberFormat="1" applyFill="1" applyBorder="1" applyAlignment="1">
      <alignment horizontal="center"/>
    </xf>
    <xf numFmtId="0" fontId="3" fillId="36" borderId="73" xfId="0" applyFont="1" applyFill="1" applyBorder="1"/>
    <xf numFmtId="1" fontId="0" fillId="36" borderId="0" xfId="0" applyNumberFormat="1" applyFill="1" applyBorder="1" applyAlignment="1">
      <alignment horizontal="center"/>
    </xf>
    <xf numFmtId="0" fontId="3" fillId="24" borderId="47" xfId="0" applyFont="1" applyFill="1" applyBorder="1" applyAlignment="1">
      <alignment horizontal="center"/>
    </xf>
    <xf numFmtId="0" fontId="3" fillId="28" borderId="27" xfId="0" applyFont="1" applyFill="1" applyBorder="1"/>
    <xf numFmtId="0" fontId="3" fillId="0" borderId="27" xfId="0" applyFont="1" applyBorder="1"/>
    <xf numFmtId="0" fontId="9" fillId="0" borderId="60" xfId="0" applyFont="1" applyBorder="1"/>
    <xf numFmtId="0" fontId="9" fillId="0" borderId="78" xfId="0" applyFont="1" applyFill="1" applyBorder="1"/>
    <xf numFmtId="0" fontId="8" fillId="29" borderId="73" xfId="0" applyFont="1" applyFill="1" applyBorder="1"/>
    <xf numFmtId="0" fontId="3" fillId="0" borderId="78" xfId="0" applyFont="1" applyBorder="1"/>
    <xf numFmtId="0" fontId="3" fillId="28" borderId="27" xfId="38" applyFont="1" applyFill="1" applyBorder="1"/>
    <xf numFmtId="0" fontId="3" fillId="0" borderId="27" xfId="38" applyFont="1" applyBorder="1"/>
    <xf numFmtId="0" fontId="9" fillId="0" borderId="60" xfId="38" applyFont="1" applyBorder="1"/>
    <xf numFmtId="0" fontId="9" fillId="0" borderId="78" xfId="38" applyFont="1" applyFill="1" applyBorder="1"/>
    <xf numFmtId="0" fontId="3" fillId="29" borderId="43" xfId="0" applyFont="1" applyFill="1" applyBorder="1"/>
    <xf numFmtId="0" fontId="3" fillId="0" borderId="27" xfId="0" applyFont="1" applyFill="1" applyBorder="1"/>
    <xf numFmtId="2" fontId="7" fillId="0" borderId="0" xfId="0" applyNumberFormat="1" applyFont="1" applyBorder="1"/>
    <xf numFmtId="0" fontId="7" fillId="0" borderId="0" xfId="0" applyFont="1" applyBorder="1"/>
    <xf numFmtId="0" fontId="3" fillId="28" borderId="78" xfId="0" applyFont="1" applyFill="1" applyBorder="1"/>
    <xf numFmtId="3" fontId="7" fillId="32" borderId="30" xfId="0" applyNumberFormat="1" applyFont="1" applyFill="1" applyBorder="1" applyAlignment="1">
      <alignment horizontal="center"/>
    </xf>
    <xf numFmtId="3" fontId="7" fillId="32" borderId="78" xfId="0" applyNumberFormat="1" applyFont="1" applyFill="1" applyBorder="1" applyAlignment="1">
      <alignment horizontal="center"/>
    </xf>
    <xf numFmtId="1" fontId="7" fillId="29" borderId="31" xfId="0" applyNumberFormat="1" applyFont="1" applyFill="1" applyBorder="1" applyAlignment="1">
      <alignment horizontal="center"/>
    </xf>
    <xf numFmtId="1" fontId="7" fillId="29" borderId="73" xfId="0" applyNumberFormat="1" applyFont="1" applyFill="1" applyBorder="1" applyAlignment="1">
      <alignment horizontal="center"/>
    </xf>
    <xf numFmtId="166" fontId="7" fillId="0" borderId="18" xfId="0" applyNumberFormat="1" applyFont="1" applyFill="1" applyBorder="1" applyAlignment="1" applyProtection="1">
      <alignment horizontal="center"/>
      <protection locked="0"/>
    </xf>
    <xf numFmtId="3" fontId="7" fillId="33" borderId="27" xfId="0" applyNumberFormat="1" applyFont="1" applyFill="1" applyBorder="1" applyAlignment="1">
      <alignment horizontal="center"/>
    </xf>
    <xf numFmtId="166" fontId="7" fillId="33" borderId="18" xfId="0" applyNumberFormat="1" applyFont="1" applyFill="1" applyBorder="1" applyAlignment="1" applyProtection="1">
      <alignment horizontal="center"/>
    </xf>
    <xf numFmtId="3" fontId="7" fillId="33" borderId="27" xfId="0" applyNumberFormat="1" applyFont="1" applyFill="1" applyBorder="1" applyAlignment="1" applyProtection="1">
      <alignment horizontal="center"/>
    </xf>
    <xf numFmtId="166" fontId="7" fillId="33" borderId="33" xfId="0" applyNumberFormat="1" applyFont="1" applyFill="1" applyBorder="1" applyAlignment="1" applyProtection="1">
      <alignment horizontal="center"/>
    </xf>
    <xf numFmtId="3" fontId="7" fillId="33" borderId="21" xfId="0" applyNumberFormat="1" applyFont="1" applyFill="1" applyBorder="1" applyAlignment="1" applyProtection="1">
      <alignment horizontal="center"/>
    </xf>
    <xf numFmtId="166" fontId="7" fillId="31" borderId="18" xfId="0" applyNumberFormat="1" applyFont="1" applyFill="1" applyBorder="1" applyAlignment="1" applyProtection="1">
      <alignment horizontal="center"/>
    </xf>
    <xf numFmtId="3" fontId="7" fillId="31" borderId="27" xfId="0" applyNumberFormat="1" applyFont="1" applyFill="1" applyBorder="1" applyAlignment="1" applyProtection="1">
      <alignment horizontal="center"/>
    </xf>
    <xf numFmtId="3" fontId="7" fillId="31" borderId="13" xfId="0" applyNumberFormat="1" applyFont="1" applyFill="1" applyBorder="1" applyAlignment="1" applyProtection="1">
      <alignment horizontal="center"/>
    </xf>
    <xf numFmtId="3" fontId="7" fillId="31" borderId="36" xfId="0" applyNumberFormat="1" applyFont="1" applyFill="1" applyBorder="1" applyAlignment="1" applyProtection="1">
      <alignment horizontal="center"/>
    </xf>
    <xf numFmtId="166" fontId="7" fillId="31" borderId="33" xfId="0" applyNumberFormat="1" applyFont="1" applyFill="1" applyBorder="1" applyAlignment="1" applyProtection="1">
      <alignment horizontal="center"/>
    </xf>
    <xf numFmtId="3" fontId="7" fillId="31" borderId="21" xfId="0" applyNumberFormat="1" applyFont="1" applyFill="1" applyBorder="1" applyAlignment="1" applyProtection="1">
      <alignment horizontal="center"/>
    </xf>
    <xf numFmtId="9" fontId="7" fillId="0" borderId="17" xfId="0" applyNumberFormat="1" applyFont="1" applyFill="1" applyBorder="1" applyAlignment="1" applyProtection="1">
      <alignment horizontal="center"/>
      <protection locked="0"/>
    </xf>
    <xf numFmtId="166" fontId="7" fillId="0" borderId="19" xfId="0" applyNumberFormat="1" applyFont="1" applyFill="1" applyBorder="1" applyAlignment="1" applyProtection="1">
      <alignment horizontal="center"/>
      <protection locked="0"/>
    </xf>
    <xf numFmtId="166" fontId="7" fillId="0" borderId="21" xfId="0" applyNumberFormat="1" applyFont="1" applyFill="1" applyBorder="1" applyAlignment="1" applyProtection="1">
      <alignment horizontal="center"/>
      <protection locked="0"/>
    </xf>
    <xf numFmtId="166" fontId="7" fillId="0" borderId="27" xfId="0" applyNumberFormat="1" applyFont="1" applyFill="1" applyBorder="1" applyAlignment="1" applyProtection="1">
      <alignment horizontal="center"/>
      <protection locked="0"/>
    </xf>
    <xf numFmtId="166" fontId="7" fillId="0" borderId="13" xfId="0" applyNumberFormat="1" applyFont="1" applyFill="1" applyBorder="1" applyAlignment="1" applyProtection="1">
      <alignment horizontal="center"/>
      <protection locked="0"/>
    </xf>
    <xf numFmtId="166" fontId="7" fillId="0" borderId="36" xfId="0" applyNumberFormat="1" applyFont="1" applyFill="1" applyBorder="1" applyAlignment="1" applyProtection="1">
      <alignment horizontal="center"/>
      <protection locked="0"/>
    </xf>
    <xf numFmtId="166" fontId="7" fillId="0" borderId="12" xfId="0" applyNumberFormat="1" applyFont="1" applyFill="1" applyBorder="1" applyAlignment="1" applyProtection="1">
      <alignment horizontal="center"/>
      <protection locked="0"/>
    </xf>
    <xf numFmtId="166" fontId="7" fillId="0" borderId="29" xfId="0" applyNumberFormat="1" applyFont="1" applyFill="1" applyBorder="1" applyAlignment="1" applyProtection="1">
      <alignment horizontal="center"/>
      <protection locked="0"/>
    </xf>
    <xf numFmtId="166" fontId="0" fillId="0" borderId="46" xfId="0" applyNumberFormat="1" applyBorder="1" applyAlignment="1" applyProtection="1">
      <alignment horizontal="center"/>
      <protection locked="0"/>
    </xf>
    <xf numFmtId="166" fontId="0" fillId="0" borderId="39" xfId="0" applyNumberFormat="1" applyBorder="1" applyAlignment="1" applyProtection="1">
      <alignment horizontal="center"/>
      <protection locked="0"/>
    </xf>
    <xf numFmtId="166" fontId="7" fillId="0" borderId="79" xfId="0" applyNumberFormat="1" applyFont="1" applyFill="1" applyBorder="1" applyAlignment="1" applyProtection="1">
      <alignment horizontal="center"/>
      <protection locked="0"/>
    </xf>
    <xf numFmtId="166" fontId="3" fillId="0" borderId="35" xfId="0" applyNumberFormat="1" applyFont="1" applyBorder="1" applyAlignment="1" applyProtection="1">
      <alignment horizontal="center"/>
      <protection locked="0"/>
    </xf>
    <xf numFmtId="166" fontId="3" fillId="0" borderId="62" xfId="0" applyNumberFormat="1" applyFont="1" applyBorder="1" applyAlignment="1" applyProtection="1">
      <alignment horizontal="center"/>
      <protection locked="0"/>
    </xf>
    <xf numFmtId="0" fontId="3" fillId="28" borderId="52" xfId="0" applyFont="1" applyFill="1" applyBorder="1" applyAlignment="1">
      <alignment horizontal="center"/>
    </xf>
    <xf numFmtId="0" fontId="3" fillId="28" borderId="52" xfId="0" applyFont="1" applyFill="1" applyBorder="1"/>
    <xf numFmtId="2" fontId="0" fillId="28" borderId="16" xfId="0" applyNumberFormat="1" applyFill="1" applyBorder="1" applyAlignment="1">
      <alignment horizontal="center"/>
    </xf>
    <xf numFmtId="2" fontId="0" fillId="28" borderId="40" xfId="0" applyNumberFormat="1" applyFill="1" applyBorder="1" applyAlignment="1">
      <alignment horizontal="center"/>
    </xf>
    <xf numFmtId="0" fontId="3" fillId="28" borderId="77" xfId="0" applyFont="1" applyFill="1" applyBorder="1" applyAlignment="1">
      <alignment horizontal="center"/>
    </xf>
    <xf numFmtId="166" fontId="0" fillId="0" borderId="66" xfId="0" applyNumberFormat="1" applyBorder="1" applyAlignment="1" applyProtection="1">
      <alignment horizontal="center"/>
      <protection locked="0"/>
    </xf>
    <xf numFmtId="166" fontId="0" fillId="0" borderId="76" xfId="0" applyNumberFormat="1" applyBorder="1" applyAlignment="1" applyProtection="1">
      <alignment horizontal="center"/>
      <protection locked="0"/>
    </xf>
    <xf numFmtId="2" fontId="0" fillId="31" borderId="14" xfId="0" applyNumberFormat="1" applyFill="1" applyBorder="1" applyAlignment="1">
      <alignment horizontal="center"/>
    </xf>
    <xf numFmtId="2" fontId="0" fillId="31" borderId="38" xfId="0" applyNumberFormat="1" applyFill="1" applyBorder="1" applyAlignment="1">
      <alignment horizontal="center"/>
    </xf>
    <xf numFmtId="2" fontId="0" fillId="28" borderId="10" xfId="0" applyNumberFormat="1" applyFill="1" applyBorder="1" applyAlignment="1">
      <alignment horizontal="center"/>
    </xf>
    <xf numFmtId="2" fontId="0" fillId="28" borderId="32" xfId="0" applyNumberFormat="1" applyFill="1" applyBorder="1" applyAlignment="1">
      <alignment horizontal="center"/>
    </xf>
    <xf numFmtId="0" fontId="8" fillId="31" borderId="51" xfId="0" applyFont="1" applyFill="1" applyBorder="1"/>
    <xf numFmtId="166" fontId="7" fillId="26" borderId="13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8" borderId="21" xfId="0" applyFont="1" applyFill="1" applyBorder="1"/>
    <xf numFmtId="0" fontId="8" fillId="28" borderId="32" xfId="0" applyFont="1" applyFill="1" applyBorder="1" applyAlignment="1">
      <alignment horizontal="center" vertical="top" wrapText="1"/>
    </xf>
    <xf numFmtId="0" fontId="3" fillId="26" borderId="36" xfId="0" applyFont="1" applyFill="1" applyBorder="1"/>
    <xf numFmtId="0" fontId="3" fillId="27" borderId="36" xfId="0" applyFont="1" applyFill="1" applyBorder="1"/>
    <xf numFmtId="0" fontId="7" fillId="27" borderId="36" xfId="0" applyFont="1" applyFill="1" applyBorder="1"/>
    <xf numFmtId="0" fontId="7" fillId="31" borderId="36" xfId="0" applyFont="1" applyFill="1" applyBorder="1"/>
    <xf numFmtId="0" fontId="3" fillId="31" borderId="36" xfId="0" applyFont="1" applyFill="1" applyBorder="1"/>
    <xf numFmtId="0" fontId="8" fillId="28" borderId="34" xfId="0" applyFont="1" applyFill="1" applyBorder="1" applyAlignment="1">
      <alignment horizontal="center" vertical="top" wrapText="1"/>
    </xf>
    <xf numFmtId="0" fontId="3" fillId="26" borderId="48" xfId="0" applyFont="1" applyFill="1" applyBorder="1"/>
    <xf numFmtId="0" fontId="7" fillId="27" borderId="37" xfId="0" applyFont="1" applyFill="1" applyBorder="1"/>
    <xf numFmtId="0" fontId="7" fillId="31" borderId="37" xfId="0" applyFont="1" applyFill="1" applyBorder="1"/>
    <xf numFmtId="0" fontId="7" fillId="33" borderId="37" xfId="0" applyFont="1" applyFill="1" applyBorder="1"/>
    <xf numFmtId="0" fontId="7" fillId="27" borderId="80" xfId="0" applyFont="1" applyFill="1" applyBorder="1"/>
    <xf numFmtId="0" fontId="3" fillId="26" borderId="35" xfId="0" applyFont="1" applyFill="1" applyBorder="1"/>
    <xf numFmtId="0" fontId="3" fillId="27" borderId="35" xfId="0" applyFont="1" applyFill="1" applyBorder="1"/>
    <xf numFmtId="0" fontId="7" fillId="27" borderId="35" xfId="0" applyFont="1" applyFill="1" applyBorder="1"/>
    <xf numFmtId="0" fontId="7" fillId="31" borderId="35" xfId="0" applyFont="1" applyFill="1" applyBorder="1"/>
    <xf numFmtId="0" fontId="3" fillId="31" borderId="35" xfId="0" applyFont="1" applyFill="1" applyBorder="1"/>
    <xf numFmtId="0" fontId="3" fillId="26" borderId="81" xfId="0" applyFont="1" applyFill="1" applyBorder="1"/>
    <xf numFmtId="0" fontId="3" fillId="27" borderId="48" xfId="0" applyFont="1" applyFill="1" applyBorder="1"/>
    <xf numFmtId="166" fontId="7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vertical="center"/>
    </xf>
    <xf numFmtId="0" fontId="40" fillId="0" borderId="25" xfId="0" applyFont="1" applyBorder="1" applyAlignment="1">
      <alignment horizontal="center" vertical="center" wrapText="1"/>
    </xf>
    <xf numFmtId="0" fontId="41" fillId="32" borderId="43" xfId="0" applyFont="1" applyFill="1" applyBorder="1" applyAlignment="1">
      <alignment vertical="center"/>
    </xf>
    <xf numFmtId="0" fontId="41" fillId="0" borderId="43" xfId="0" applyFont="1" applyFill="1" applyBorder="1" applyAlignment="1">
      <alignment vertical="center" wrapText="1"/>
    </xf>
    <xf numFmtId="0" fontId="42" fillId="0" borderId="43" xfId="0" applyFont="1" applyFill="1" applyBorder="1" applyAlignment="1">
      <alignment vertical="center" wrapText="1"/>
    </xf>
    <xf numFmtId="0" fontId="41" fillId="0" borderId="81" xfId="0" applyFont="1" applyFill="1" applyBorder="1" applyAlignment="1">
      <alignment vertical="center"/>
    </xf>
    <xf numFmtId="0" fontId="41" fillId="0" borderId="43" xfId="0" applyFont="1" applyFill="1" applyBorder="1" applyAlignment="1">
      <alignment vertical="center"/>
    </xf>
    <xf numFmtId="0" fontId="43" fillId="37" borderId="43" xfId="0" applyFont="1" applyFill="1" applyBorder="1" applyAlignment="1">
      <alignment horizontal="center" vertical="center"/>
    </xf>
    <xf numFmtId="164" fontId="43" fillId="37" borderId="43" xfId="0" applyNumberFormat="1" applyFont="1" applyFill="1" applyBorder="1" applyAlignment="1">
      <alignment horizontal="right" vertical="center" wrapText="1"/>
    </xf>
    <xf numFmtId="0" fontId="43" fillId="0" borderId="43" xfId="0" applyFont="1" applyBorder="1" applyAlignment="1">
      <alignment vertical="center"/>
    </xf>
    <xf numFmtId="0" fontId="44" fillId="38" borderId="43" xfId="0" applyFont="1" applyFill="1" applyBorder="1" applyAlignment="1">
      <alignment horizontal="center" vertical="center"/>
    </xf>
    <xf numFmtId="164" fontId="44" fillId="38" borderId="43" xfId="0" applyNumberFormat="1" applyFont="1" applyFill="1" applyBorder="1" applyAlignment="1">
      <alignment horizontal="right" vertical="center" wrapText="1"/>
    </xf>
    <xf numFmtId="0" fontId="45" fillId="38" borderId="43" xfId="0" applyFont="1" applyFill="1" applyBorder="1" applyAlignment="1">
      <alignment vertical="center"/>
    </xf>
    <xf numFmtId="0" fontId="45" fillId="37" borderId="43" xfId="0" applyFont="1" applyFill="1" applyBorder="1" applyAlignment="1">
      <alignment horizontal="center" vertical="center"/>
    </xf>
    <xf numFmtId="0" fontId="45" fillId="37" borderId="43" xfId="0" applyFont="1" applyFill="1" applyBorder="1" applyAlignment="1">
      <alignment horizontal="right" vertical="center" wrapText="1"/>
    </xf>
    <xf numFmtId="0" fontId="45" fillId="0" borderId="43" xfId="0" applyFont="1" applyBorder="1" applyAlignment="1">
      <alignment vertical="center"/>
    </xf>
    <xf numFmtId="0" fontId="40" fillId="38" borderId="43" xfId="0" applyFont="1" applyFill="1" applyBorder="1" applyAlignment="1">
      <alignment vertical="center" wrapText="1"/>
    </xf>
    <xf numFmtId="166" fontId="44" fillId="38" borderId="43" xfId="0" applyNumberFormat="1" applyFont="1" applyFill="1" applyBorder="1" applyAlignment="1">
      <alignment horizontal="right" vertical="center" wrapText="1"/>
    </xf>
    <xf numFmtId="0" fontId="41" fillId="0" borderId="43" xfId="0" applyFont="1" applyBorder="1" applyAlignment="1">
      <alignment vertical="center" wrapText="1"/>
    </xf>
    <xf numFmtId="2" fontId="43" fillId="0" borderId="43" xfId="0" applyNumberFormat="1" applyFont="1" applyFill="1" applyBorder="1" applyAlignment="1">
      <alignment horizontal="right" vertical="center" wrapText="1"/>
    </xf>
    <xf numFmtId="3" fontId="45" fillId="37" borderId="43" xfId="0" applyNumberFormat="1" applyFont="1" applyFill="1" applyBorder="1" applyAlignment="1">
      <alignment horizontal="right" vertical="center" wrapText="1"/>
    </xf>
    <xf numFmtId="169" fontId="43" fillId="37" borderId="43" xfId="0" applyNumberFormat="1" applyFont="1" applyFill="1" applyBorder="1" applyAlignment="1">
      <alignment horizontal="right" vertical="center" wrapText="1"/>
    </xf>
    <xf numFmtId="0" fontId="44" fillId="39" borderId="76" xfId="0" applyFont="1" applyFill="1" applyBorder="1" applyAlignment="1">
      <alignment vertical="center" wrapText="1"/>
    </xf>
    <xf numFmtId="0" fontId="44" fillId="40" borderId="43" xfId="0" applyFont="1" applyFill="1" applyBorder="1" applyAlignment="1">
      <alignment horizontal="center" vertical="center"/>
    </xf>
    <xf numFmtId="0" fontId="44" fillId="39" borderId="43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3" fillId="0" borderId="82" xfId="0" applyFont="1" applyFill="1" applyBorder="1" applyAlignment="1">
      <alignment horizontal="center" vertical="center"/>
    </xf>
    <xf numFmtId="164" fontId="43" fillId="0" borderId="43" xfId="0" applyNumberFormat="1" applyFont="1" applyFill="1" applyBorder="1" applyAlignment="1">
      <alignment horizontal="right" vertical="center" wrapText="1"/>
    </xf>
    <xf numFmtId="0" fontId="43" fillId="0" borderId="43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3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vertical="center"/>
    </xf>
    <xf numFmtId="0" fontId="41" fillId="0" borderId="62" xfId="0" applyFont="1" applyFill="1" applyBorder="1" applyAlignment="1">
      <alignment vertical="center"/>
    </xf>
    <xf numFmtId="164" fontId="45" fillId="0" borderId="43" xfId="0" applyNumberFormat="1" applyFont="1" applyFill="1" applyBorder="1" applyAlignment="1">
      <alignment horizontal="right" vertical="center" wrapText="1"/>
    </xf>
    <xf numFmtId="0" fontId="41" fillId="32" borderId="45" xfId="0" applyFont="1" applyFill="1" applyBorder="1" applyAlignment="1">
      <alignment vertical="center"/>
    </xf>
    <xf numFmtId="0" fontId="41" fillId="32" borderId="43" xfId="0" applyFont="1" applyFill="1" applyBorder="1" applyAlignment="1">
      <alignment horizontal="center" vertical="center"/>
    </xf>
    <xf numFmtId="3" fontId="41" fillId="32" borderId="43" xfId="0" applyNumberFormat="1" applyFont="1" applyFill="1" applyBorder="1" applyAlignment="1">
      <alignment horizontal="right" vertical="center" wrapText="1"/>
    </xf>
    <xf numFmtId="0" fontId="41" fillId="0" borderId="48" xfId="0" applyFont="1" applyFill="1" applyBorder="1" applyAlignment="1">
      <alignment vertical="center" wrapText="1"/>
    </xf>
    <xf numFmtId="3" fontId="45" fillId="0" borderId="43" xfId="0" applyNumberFormat="1" applyFont="1" applyFill="1" applyBorder="1" applyAlignment="1">
      <alignment horizontal="right" vertical="center" wrapText="1"/>
    </xf>
    <xf numFmtId="0" fontId="45" fillId="0" borderId="43" xfId="0" applyFont="1" applyFill="1" applyBorder="1" applyAlignment="1">
      <alignment horizontal="right" vertical="center" wrapText="1"/>
    </xf>
    <xf numFmtId="0" fontId="41" fillId="0" borderId="38" xfId="0" applyFont="1" applyFill="1" applyBorder="1" applyAlignment="1">
      <alignment vertical="center"/>
    </xf>
    <xf numFmtId="166" fontId="43" fillId="0" borderId="43" xfId="0" applyNumberFormat="1" applyFont="1" applyFill="1" applyBorder="1" applyAlignment="1">
      <alignment horizontal="right" vertical="center" wrapText="1"/>
    </xf>
    <xf numFmtId="2" fontId="43" fillId="37" borderId="43" xfId="0" applyNumberFormat="1" applyFont="1" applyFill="1" applyBorder="1" applyAlignment="1">
      <alignment horizontal="right" vertical="center" wrapText="1"/>
    </xf>
    <xf numFmtId="0" fontId="41" fillId="0" borderId="81" xfId="0" applyFont="1" applyBorder="1" applyAlignment="1">
      <alignment vertical="center"/>
    </xf>
    <xf numFmtId="0" fontId="41" fillId="0" borderId="25" xfId="0" applyFont="1" applyBorder="1" applyAlignment="1">
      <alignment vertical="center" wrapText="1"/>
    </xf>
    <xf numFmtId="0" fontId="41" fillId="0" borderId="48" xfId="0" applyFont="1" applyBorder="1" applyAlignment="1">
      <alignment vertical="center" wrapText="1"/>
    </xf>
    <xf numFmtId="0" fontId="40" fillId="0" borderId="39" xfId="0" applyFont="1" applyFill="1" applyBorder="1" applyAlignment="1">
      <alignment vertical="center"/>
    </xf>
    <xf numFmtId="164" fontId="45" fillId="38" borderId="43" xfId="0" applyNumberFormat="1" applyFont="1" applyFill="1" applyBorder="1" applyAlignment="1">
      <alignment horizontal="right" vertical="center" wrapText="1"/>
    </xf>
    <xf numFmtId="0" fontId="40" fillId="0" borderId="76" xfId="0" applyFont="1" applyFill="1" applyBorder="1" applyAlignment="1">
      <alignment vertical="center"/>
    </xf>
    <xf numFmtId="0" fontId="41" fillId="38" borderId="76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0" fillId="38" borderId="65" xfId="0" applyFont="1" applyFill="1" applyBorder="1" applyAlignment="1">
      <alignment vertical="center"/>
    </xf>
    <xf numFmtId="0" fontId="41" fillId="38" borderId="25" xfId="0" applyFont="1" applyFill="1" applyBorder="1" applyAlignment="1">
      <alignment vertical="center"/>
    </xf>
    <xf numFmtId="0" fontId="46" fillId="38" borderId="43" xfId="0" applyFont="1" applyFill="1" applyBorder="1" applyAlignment="1">
      <alignment horizontal="center" vertical="center"/>
    </xf>
    <xf numFmtId="166" fontId="46" fillId="38" borderId="43" xfId="0" applyNumberFormat="1" applyFont="1" applyFill="1" applyBorder="1" applyAlignment="1">
      <alignment horizontal="right" vertical="center" wrapText="1"/>
    </xf>
    <xf numFmtId="0" fontId="43" fillId="38" borderId="43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41" fillId="0" borderId="35" xfId="0" applyFont="1" applyFill="1" applyBorder="1" applyAlignment="1">
      <alignment vertical="center" wrapText="1"/>
    </xf>
    <xf numFmtId="0" fontId="40" fillId="38" borderId="25" xfId="0" applyFont="1" applyFill="1" applyBorder="1" applyAlignment="1">
      <alignment vertical="center" wrapText="1"/>
    </xf>
    <xf numFmtId="0" fontId="46" fillId="38" borderId="25" xfId="0" applyFont="1" applyFill="1" applyBorder="1" applyAlignment="1">
      <alignment horizontal="center" vertical="center"/>
    </xf>
    <xf numFmtId="164" fontId="46" fillId="38" borderId="25" xfId="0" applyNumberFormat="1" applyFont="1" applyFill="1" applyBorder="1" applyAlignment="1">
      <alignment vertical="center" wrapText="1"/>
    </xf>
    <xf numFmtId="0" fontId="43" fillId="38" borderId="25" xfId="0" applyFont="1" applyFill="1" applyBorder="1" applyAlignment="1">
      <alignment vertical="center"/>
    </xf>
    <xf numFmtId="164" fontId="46" fillId="38" borderId="43" xfId="0" applyNumberFormat="1" applyFont="1" applyFill="1" applyBorder="1" applyAlignment="1">
      <alignment horizontal="right" vertical="center" wrapText="1"/>
    </xf>
    <xf numFmtId="0" fontId="43" fillId="38" borderId="76" xfId="0" applyFont="1" applyFill="1" applyBorder="1" applyAlignment="1">
      <alignment vertical="center"/>
    </xf>
    <xf numFmtId="0" fontId="46" fillId="0" borderId="43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vertical="center" wrapText="1"/>
    </xf>
    <xf numFmtId="0" fontId="44" fillId="40" borderId="76" xfId="0" applyFont="1" applyFill="1" applyBorder="1" applyAlignment="1">
      <alignment vertical="center" wrapText="1"/>
    </xf>
    <xf numFmtId="0" fontId="44" fillId="40" borderId="4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171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vertical="center"/>
    </xf>
    <xf numFmtId="0" fontId="42" fillId="0" borderId="0" xfId="0" applyFont="1" applyBorder="1"/>
    <xf numFmtId="164" fontId="44" fillId="41" borderId="43" xfId="0" applyNumberFormat="1" applyFont="1" applyFill="1" applyBorder="1" applyAlignment="1">
      <alignment horizontal="right" vertical="center" wrapText="1"/>
    </xf>
    <xf numFmtId="164" fontId="11" fillId="0" borderId="21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>
      <alignment horizontal="center" vertical="center"/>
    </xf>
    <xf numFmtId="164" fontId="48" fillId="41" borderId="25" xfId="0" applyNumberFormat="1" applyFont="1" applyFill="1" applyBorder="1" applyAlignment="1">
      <alignment horizontal="right" vertical="center" wrapText="1"/>
    </xf>
    <xf numFmtId="167" fontId="36" fillId="43" borderId="25" xfId="0" applyNumberFormat="1" applyFont="1" applyFill="1" applyBorder="1" applyAlignment="1">
      <alignment horizontal="center"/>
    </xf>
    <xf numFmtId="9" fontId="49" fillId="0" borderId="21" xfId="0" applyNumberFormat="1" applyFont="1" applyBorder="1" applyAlignment="1">
      <alignment horizontal="center"/>
    </xf>
    <xf numFmtId="9" fontId="49" fillId="0" borderId="2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21" xfId="0" applyFont="1" applyFill="1" applyBorder="1" applyAlignment="1">
      <alignment horizontal="center" vertical="center"/>
    </xf>
    <xf numFmtId="16" fontId="11" fillId="0" borderId="21" xfId="0" quotePrefix="1" applyNumberFormat="1" applyFont="1" applyFill="1" applyBorder="1" applyAlignment="1">
      <alignment horizontal="center" vertical="center"/>
    </xf>
    <xf numFmtId="0" fontId="41" fillId="32" borderId="25" xfId="0" applyFont="1" applyFill="1" applyBorder="1" applyAlignment="1">
      <alignment horizontal="center" vertical="center"/>
    </xf>
    <xf numFmtId="3" fontId="41" fillId="32" borderId="25" xfId="0" applyNumberFormat="1" applyFont="1" applyFill="1" applyBorder="1" applyAlignment="1">
      <alignment horizontal="right" vertical="center" wrapText="1"/>
    </xf>
    <xf numFmtId="0" fontId="41" fillId="32" borderId="25" xfId="0" applyFont="1" applyFill="1" applyBorder="1" applyAlignment="1">
      <alignment vertical="center"/>
    </xf>
    <xf numFmtId="0" fontId="41" fillId="0" borderId="32" xfId="0" applyFont="1" applyBorder="1" applyAlignment="1">
      <alignment vertical="center" wrapText="1"/>
    </xf>
    <xf numFmtId="0" fontId="41" fillId="32" borderId="32" xfId="0" applyFont="1" applyFill="1" applyBorder="1" applyAlignment="1">
      <alignment horizontal="center" vertical="center"/>
    </xf>
    <xf numFmtId="3" fontId="41" fillId="32" borderId="32" xfId="0" applyNumberFormat="1" applyFont="1" applyFill="1" applyBorder="1" applyAlignment="1">
      <alignment horizontal="right" vertical="center" wrapText="1"/>
    </xf>
    <xf numFmtId="0" fontId="41" fillId="0" borderId="40" xfId="0" applyFont="1" applyBorder="1" applyAlignment="1">
      <alignment vertical="center" wrapText="1"/>
    </xf>
    <xf numFmtId="0" fontId="41" fillId="32" borderId="73" xfId="0" applyFont="1" applyFill="1" applyBorder="1" applyAlignment="1">
      <alignment horizontal="center" vertical="center"/>
    </xf>
    <xf numFmtId="3" fontId="41" fillId="32" borderId="73" xfId="0" applyNumberFormat="1" applyFont="1" applyFill="1" applyBorder="1" applyAlignment="1">
      <alignment horizontal="right" vertical="center" wrapText="1"/>
    </xf>
    <xf numFmtId="0" fontId="41" fillId="0" borderId="32" xfId="0" applyFont="1" applyFill="1" applyBorder="1" applyAlignment="1">
      <alignment vertical="center" wrapText="1"/>
    </xf>
    <xf numFmtId="0" fontId="41" fillId="32" borderId="40" xfId="0" applyFont="1" applyFill="1" applyBorder="1" applyAlignment="1">
      <alignment horizontal="center" vertical="center"/>
    </xf>
    <xf numFmtId="3" fontId="41" fillId="32" borderId="40" xfId="0" applyNumberFormat="1" applyFont="1" applyFill="1" applyBorder="1" applyAlignment="1">
      <alignment horizontal="right" vertical="center" wrapText="1"/>
    </xf>
    <xf numFmtId="0" fontId="41" fillId="0" borderId="40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horizontal="center" vertical="center"/>
    </xf>
    <xf numFmtId="164" fontId="43" fillId="0" borderId="34" xfId="0" applyNumberFormat="1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3" fillId="0" borderId="40" xfId="0" applyFont="1" applyFill="1" applyBorder="1" applyAlignment="1">
      <alignment horizontal="center" vertical="center"/>
    </xf>
    <xf numFmtId="9" fontId="43" fillId="0" borderId="73" xfId="0" applyNumberFormat="1" applyFont="1" applyFill="1" applyBorder="1" applyAlignment="1">
      <alignment horizontal="right" vertical="center" wrapText="1"/>
    </xf>
    <xf numFmtId="0" fontId="43" fillId="0" borderId="73" xfId="0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164" fontId="45" fillId="0" borderId="73" xfId="0" applyNumberFormat="1" applyFont="1" applyFill="1" applyBorder="1" applyAlignment="1">
      <alignment horizontal="right" vertical="center" wrapText="1"/>
    </xf>
    <xf numFmtId="0" fontId="45" fillId="0" borderId="73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center" vertical="center"/>
    </xf>
    <xf numFmtId="9" fontId="43" fillId="0" borderId="36" xfId="0" applyNumberFormat="1" applyFont="1" applyFill="1" applyBorder="1" applyAlignment="1">
      <alignment horizontal="right" vertical="center" wrapText="1"/>
    </xf>
    <xf numFmtId="0" fontId="43" fillId="0" borderId="36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right" vertical="center" wrapText="1"/>
    </xf>
    <xf numFmtId="0" fontId="45" fillId="0" borderId="36" xfId="0" applyFont="1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/>
    </xf>
    <xf numFmtId="3" fontId="45" fillId="0" borderId="34" xfId="0" applyNumberFormat="1" applyFont="1" applyFill="1" applyBorder="1" applyAlignment="1">
      <alignment horizontal="right" vertical="center" wrapText="1"/>
    </xf>
    <xf numFmtId="0" fontId="43" fillId="0" borderId="36" xfId="0" applyFont="1" applyFill="1" applyBorder="1" applyAlignment="1">
      <alignment horizontal="center" vertical="center"/>
    </xf>
    <xf numFmtId="164" fontId="43" fillId="0" borderId="36" xfId="0" applyNumberFormat="1" applyFont="1" applyFill="1" applyBorder="1" applyAlignment="1">
      <alignment horizontal="right" vertical="center" wrapText="1"/>
    </xf>
    <xf numFmtId="0" fontId="45" fillId="0" borderId="34" xfId="0" applyFont="1" applyFill="1" applyBorder="1" applyAlignment="1">
      <alignment horizontal="right" vertical="center" wrapText="1"/>
    </xf>
    <xf numFmtId="169" fontId="43" fillId="0" borderId="36" xfId="0" applyNumberFormat="1" applyFont="1" applyFill="1" applyBorder="1" applyAlignment="1">
      <alignment horizontal="right" vertical="center" wrapText="1"/>
    </xf>
    <xf numFmtId="0" fontId="41" fillId="32" borderId="82" xfId="0" applyFont="1" applyFill="1" applyBorder="1" applyAlignment="1">
      <alignment vertical="center"/>
    </xf>
    <xf numFmtId="0" fontId="42" fillId="0" borderId="35" xfId="0" applyFont="1" applyFill="1" applyBorder="1" applyAlignment="1">
      <alignment vertical="center" wrapText="1"/>
    </xf>
    <xf numFmtId="0" fontId="43" fillId="0" borderId="81" xfId="0" applyFont="1" applyFill="1" applyBorder="1" applyAlignment="1">
      <alignment horizontal="center" vertical="center"/>
    </xf>
    <xf numFmtId="164" fontId="43" fillId="0" borderId="48" xfId="0" applyNumberFormat="1" applyFont="1" applyFill="1" applyBorder="1" applyAlignment="1">
      <alignment horizontal="right" vertical="center" wrapText="1"/>
    </xf>
    <xf numFmtId="0" fontId="43" fillId="0" borderId="48" xfId="0" applyFont="1" applyFill="1" applyBorder="1" applyAlignment="1">
      <alignment vertical="center"/>
    </xf>
    <xf numFmtId="0" fontId="43" fillId="0" borderId="48" xfId="0" applyFont="1" applyFill="1" applyBorder="1" applyAlignment="1">
      <alignment horizontal="center" vertical="center"/>
    </xf>
    <xf numFmtId="9" fontId="43" fillId="0" borderId="48" xfId="0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center" vertical="center"/>
    </xf>
    <xf numFmtId="166" fontId="45" fillId="0" borderId="36" xfId="0" applyNumberFormat="1" applyFont="1" applyFill="1" applyBorder="1" applyAlignment="1">
      <alignment horizontal="right" vertical="center" wrapText="1"/>
    </xf>
    <xf numFmtId="0" fontId="45" fillId="37" borderId="48" xfId="0" applyFont="1" applyFill="1" applyBorder="1" applyAlignment="1">
      <alignment horizontal="center" vertical="center"/>
    </xf>
    <xf numFmtId="0" fontId="45" fillId="37" borderId="48" xfId="0" applyFont="1" applyFill="1" applyBorder="1" applyAlignment="1">
      <alignment horizontal="right" vertical="center" wrapText="1"/>
    </xf>
    <xf numFmtId="0" fontId="45" fillId="0" borderId="48" xfId="0" applyFont="1" applyBorder="1" applyAlignment="1">
      <alignment vertical="center"/>
    </xf>
    <xf numFmtId="0" fontId="41" fillId="0" borderId="35" xfId="0" applyFont="1" applyBorder="1" applyAlignment="1">
      <alignment vertical="center" wrapText="1"/>
    </xf>
    <xf numFmtId="0" fontId="43" fillId="37" borderId="36" xfId="0" applyFont="1" applyFill="1" applyBorder="1" applyAlignment="1">
      <alignment horizontal="center" vertical="center"/>
    </xf>
    <xf numFmtId="169" fontId="43" fillId="37" borderId="36" xfId="0" applyNumberFormat="1" applyFont="1" applyFill="1" applyBorder="1" applyAlignment="1">
      <alignment horizontal="right" vertical="center" wrapText="1"/>
    </xf>
    <xf numFmtId="0" fontId="43" fillId="0" borderId="36" xfId="0" applyFont="1" applyBorder="1" applyAlignment="1">
      <alignment vertical="center"/>
    </xf>
    <xf numFmtId="3" fontId="45" fillId="37" borderId="48" xfId="0" applyNumberFormat="1" applyFont="1" applyFill="1" applyBorder="1" applyAlignment="1">
      <alignment horizontal="right" vertical="center" wrapText="1"/>
    </xf>
    <xf numFmtId="0" fontId="42" fillId="37" borderId="48" xfId="0" applyFont="1" applyFill="1" applyBorder="1" applyAlignment="1">
      <alignment horizontal="center" vertical="center"/>
    </xf>
    <xf numFmtId="0" fontId="45" fillId="37" borderId="36" xfId="0" applyFont="1" applyFill="1" applyBorder="1" applyAlignment="1">
      <alignment horizontal="center" vertical="center"/>
    </xf>
    <xf numFmtId="0" fontId="45" fillId="37" borderId="36" xfId="0" applyFont="1" applyFill="1" applyBorder="1" applyAlignment="1">
      <alignment horizontal="right" vertical="center" wrapText="1"/>
    </xf>
    <xf numFmtId="0" fontId="45" fillId="0" borderId="36" xfId="0" applyFont="1" applyBorder="1" applyAlignment="1">
      <alignment vertical="center"/>
    </xf>
    <xf numFmtId="0" fontId="45" fillId="0" borderId="48" xfId="0" applyFont="1" applyFill="1" applyBorder="1" applyAlignment="1">
      <alignment horizontal="center" vertical="center"/>
    </xf>
    <xf numFmtId="166" fontId="45" fillId="0" borderId="48" xfId="0" applyNumberFormat="1" applyFont="1" applyFill="1" applyBorder="1" applyAlignment="1">
      <alignment horizontal="right" vertical="center" wrapText="1"/>
    </xf>
    <xf numFmtId="0" fontId="45" fillId="0" borderId="48" xfId="0" applyFont="1" applyFill="1" applyBorder="1" applyAlignment="1">
      <alignment vertical="center"/>
    </xf>
    <xf numFmtId="166" fontId="43" fillId="0" borderId="36" xfId="0" applyNumberFormat="1" applyFont="1" applyFill="1" applyBorder="1" applyAlignment="1">
      <alignment horizontal="right" vertical="center" wrapText="1"/>
    </xf>
    <xf numFmtId="0" fontId="43" fillId="37" borderId="48" xfId="0" applyFont="1" applyFill="1" applyBorder="1" applyAlignment="1">
      <alignment horizontal="center" vertical="center"/>
    </xf>
    <xf numFmtId="164" fontId="43" fillId="37" borderId="36" xfId="0" applyNumberFormat="1" applyFont="1" applyFill="1" applyBorder="1" applyAlignment="1">
      <alignment horizontal="right" vertical="center" wrapText="1"/>
    </xf>
    <xf numFmtId="3" fontId="45" fillId="0" borderId="48" xfId="0" applyNumberFormat="1" applyFont="1" applyFill="1" applyBorder="1" applyAlignment="1">
      <alignment horizontal="right" vertical="center" wrapText="1"/>
    </xf>
    <xf numFmtId="164" fontId="45" fillId="0" borderId="36" xfId="0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vertical="center"/>
    </xf>
    <xf numFmtId="0" fontId="43" fillId="0" borderId="35" xfId="0" applyFont="1" applyFill="1" applyBorder="1" applyAlignment="1">
      <alignment vertical="center"/>
    </xf>
    <xf numFmtId="0" fontId="42" fillId="0" borderId="40" xfId="0" applyFont="1" applyFill="1" applyBorder="1" applyAlignment="1">
      <alignment vertical="center" wrapText="1"/>
    </xf>
    <xf numFmtId="0" fontId="42" fillId="0" borderId="48" xfId="0" applyFont="1" applyFill="1" applyBorder="1" applyAlignment="1">
      <alignment horizontal="center" vertical="center"/>
    </xf>
    <xf numFmtId="2" fontId="45" fillId="37" borderId="48" xfId="0" applyNumberFormat="1" applyFont="1" applyFill="1" applyBorder="1" applyAlignment="1">
      <alignment horizontal="right" vertical="center" wrapText="1"/>
    </xf>
    <xf numFmtId="0" fontId="41" fillId="32" borderId="39" xfId="0" applyFont="1" applyFill="1" applyBorder="1" applyAlignment="1">
      <alignment horizontal="center" vertical="center"/>
    </xf>
    <xf numFmtId="3" fontId="41" fillId="32" borderId="39" xfId="0" applyNumberFormat="1" applyFont="1" applyFill="1" applyBorder="1" applyAlignment="1">
      <alignment horizontal="right" vertical="center" wrapText="1"/>
    </xf>
    <xf numFmtId="3" fontId="41" fillId="32" borderId="36" xfId="0" applyNumberFormat="1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right" vertical="center" wrapText="1"/>
    </xf>
    <xf numFmtId="0" fontId="43" fillId="0" borderId="73" xfId="0" applyFont="1" applyFill="1" applyBorder="1" applyAlignment="1">
      <alignment horizontal="center" vertical="center"/>
    </xf>
    <xf numFmtId="169" fontId="43" fillId="0" borderId="73" xfId="0" applyNumberFormat="1" applyFont="1" applyFill="1" applyBorder="1" applyAlignment="1">
      <alignment horizontal="right" vertical="center" wrapText="1"/>
    </xf>
    <xf numFmtId="0" fontId="45" fillId="0" borderId="34" xfId="0" applyFont="1" applyBorder="1" applyAlignment="1">
      <alignment vertical="center"/>
    </xf>
    <xf numFmtId="0" fontId="7" fillId="0" borderId="35" xfId="0" applyFont="1" applyFill="1" applyBorder="1" applyAlignment="1">
      <alignment vertical="center" wrapText="1"/>
    </xf>
    <xf numFmtId="166" fontId="43" fillId="37" borderId="34" xfId="0" applyNumberFormat="1" applyFont="1" applyFill="1" applyBorder="1" applyAlignment="1">
      <alignment horizontal="right" vertical="center" wrapText="1"/>
    </xf>
    <xf numFmtId="164" fontId="43" fillId="0" borderId="73" xfId="0" applyNumberFormat="1" applyFont="1" applyFill="1" applyBorder="1" applyAlignment="1">
      <alignment horizontal="right" vertical="center" wrapText="1"/>
    </xf>
    <xf numFmtId="4" fontId="45" fillId="37" borderId="34" xfId="0" applyNumberFormat="1" applyFont="1" applyFill="1" applyBorder="1" applyAlignment="1">
      <alignment horizontal="right" vertical="center" wrapText="1"/>
    </xf>
    <xf numFmtId="2" fontId="45" fillId="37" borderId="34" xfId="0" applyNumberFormat="1" applyFont="1" applyFill="1" applyBorder="1" applyAlignment="1">
      <alignment horizontal="right" vertical="center" wrapText="1"/>
    </xf>
    <xf numFmtId="0" fontId="42" fillId="0" borderId="48" xfId="0" applyFont="1" applyFill="1" applyBorder="1" applyAlignment="1">
      <alignment horizontal="right" vertical="center" wrapText="1"/>
    </xf>
    <xf numFmtId="0" fontId="42" fillId="0" borderId="48" xfId="0" applyFont="1" applyFill="1" applyBorder="1" applyAlignment="1">
      <alignment vertical="center"/>
    </xf>
    <xf numFmtId="0" fontId="42" fillId="0" borderId="34" xfId="0" applyFont="1" applyFill="1" applyBorder="1" applyAlignment="1">
      <alignment horizontal="right" vertical="center" wrapText="1"/>
    </xf>
    <xf numFmtId="0" fontId="42" fillId="0" borderId="34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 wrapText="1"/>
    </xf>
    <xf numFmtId="0" fontId="2" fillId="32" borderId="48" xfId="0" applyFont="1" applyFill="1" applyBorder="1" applyAlignment="1">
      <alignment vertical="center"/>
    </xf>
    <xf numFmtId="0" fontId="2" fillId="32" borderId="43" xfId="0" applyFont="1" applyFill="1" applyBorder="1" applyAlignment="1">
      <alignment vertical="center"/>
    </xf>
    <xf numFmtId="2" fontId="43" fillId="32" borderId="48" xfId="0" applyNumberFormat="1" applyFont="1" applyFill="1" applyBorder="1" applyAlignment="1">
      <alignment horizontal="right" vertical="center" wrapText="1"/>
    </xf>
    <xf numFmtId="2" fontId="43" fillId="32" borderId="43" xfId="0" applyNumberFormat="1" applyFont="1" applyFill="1" applyBorder="1" applyAlignment="1">
      <alignment horizontal="right" vertical="center" wrapText="1"/>
    </xf>
    <xf numFmtId="170" fontId="46" fillId="32" borderId="4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41" fillId="0" borderId="39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left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5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1" fillId="0" borderId="76" xfId="0" applyFont="1" applyFill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76" xfId="0" applyFont="1" applyBorder="1" applyAlignment="1">
      <alignment vertical="center" wrapText="1"/>
    </xf>
    <xf numFmtId="0" fontId="41" fillId="32" borderId="45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center" vertical="center"/>
    </xf>
    <xf numFmtId="3" fontId="41" fillId="32" borderId="76" xfId="0" applyNumberFormat="1" applyFont="1" applyFill="1" applyBorder="1" applyAlignment="1">
      <alignment horizontal="right" vertical="center" wrapText="1"/>
    </xf>
    <xf numFmtId="0" fontId="41" fillId="32" borderId="3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vertical="center" wrapText="1"/>
    </xf>
    <xf numFmtId="2" fontId="11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/>
    <xf numFmtId="0" fontId="0" fillId="0" borderId="0" xfId="0" applyProtection="1"/>
    <xf numFmtId="0" fontId="0" fillId="25" borderId="14" xfId="0" applyFill="1" applyBorder="1" applyProtection="1"/>
    <xf numFmtId="0" fontId="3" fillId="25" borderId="27" xfId="0" applyFont="1" applyFill="1" applyBorder="1" applyProtection="1"/>
    <xf numFmtId="0" fontId="3" fillId="25" borderId="78" xfId="0" applyFont="1" applyFill="1" applyBorder="1" applyAlignment="1" applyProtection="1">
      <alignment horizontal="center"/>
    </xf>
    <xf numFmtId="0" fontId="3" fillId="25" borderId="68" xfId="0" applyFont="1" applyFill="1" applyBorder="1" applyAlignment="1" applyProtection="1">
      <alignment horizontal="center"/>
    </xf>
    <xf numFmtId="172" fontId="11" fillId="0" borderId="12" xfId="28" applyNumberFormat="1" applyFont="1" applyFill="1" applyBorder="1" applyAlignment="1" applyProtection="1">
      <alignment horizontal="center"/>
    </xf>
    <xf numFmtId="0" fontId="2" fillId="0" borderId="21" xfId="0" applyFont="1" applyFill="1" applyBorder="1"/>
    <xf numFmtId="0" fontId="3" fillId="33" borderId="76" xfId="0" applyFont="1" applyFill="1" applyBorder="1" applyAlignment="1">
      <alignment horizontal="center" vertical="center"/>
    </xf>
    <xf numFmtId="0" fontId="3" fillId="32" borderId="65" xfId="0" applyFont="1" applyFill="1" applyBorder="1" applyAlignment="1">
      <alignment vertical="center"/>
    </xf>
    <xf numFmtId="0" fontId="2" fillId="27" borderId="35" xfId="0" applyFont="1" applyFill="1" applyBorder="1"/>
    <xf numFmtId="0" fontId="2" fillId="27" borderId="38" xfId="0" applyFont="1" applyFill="1" applyBorder="1"/>
    <xf numFmtId="0" fontId="2" fillId="27" borderId="39" xfId="0" applyFont="1" applyFill="1" applyBorder="1"/>
    <xf numFmtId="0" fontId="2" fillId="26" borderId="38" xfId="0" applyFont="1" applyFill="1" applyBorder="1"/>
    <xf numFmtId="0" fontId="2" fillId="27" borderId="62" xfId="0" applyFont="1" applyFill="1" applyBorder="1"/>
    <xf numFmtId="0" fontId="2" fillId="46" borderId="35" xfId="0" applyFont="1" applyFill="1" applyBorder="1" applyAlignment="1">
      <alignment horizontal="left" vertical="center" wrapText="1"/>
    </xf>
    <xf numFmtId="0" fontId="2" fillId="46" borderId="35" xfId="0" applyFont="1" applyFill="1" applyBorder="1"/>
    <xf numFmtId="0" fontId="16" fillId="34" borderId="35" xfId="0" applyFont="1" applyFill="1" applyBorder="1" applyAlignment="1" applyProtection="1">
      <alignment horizontal="left"/>
    </xf>
    <xf numFmtId="0" fontId="16" fillId="34" borderId="35" xfId="0" applyFont="1" applyFill="1" applyBorder="1" applyAlignment="1"/>
    <xf numFmtId="0" fontId="4" fillId="33" borderId="81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vertical="center"/>
    </xf>
    <xf numFmtId="0" fontId="52" fillId="33" borderId="76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2" fillId="45" borderId="76" xfId="0" applyFont="1" applyFill="1" applyBorder="1" applyAlignment="1">
      <alignment horizontal="center" vertical="center"/>
    </xf>
    <xf numFmtId="0" fontId="52" fillId="45" borderId="43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vertical="center"/>
    </xf>
    <xf numFmtId="0" fontId="51" fillId="33" borderId="43" xfId="0" applyFont="1" applyFill="1" applyBorder="1"/>
    <xf numFmtId="0" fontId="2" fillId="0" borderId="0" xfId="0" applyFont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3" fillId="26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6" borderId="64" xfId="0" applyFont="1" applyFill="1" applyBorder="1" applyAlignment="1">
      <alignment horizontal="center"/>
    </xf>
    <xf numFmtId="0" fontId="3" fillId="26" borderId="43" xfId="0" applyFont="1" applyFill="1" applyBorder="1"/>
    <xf numFmtId="0" fontId="3" fillId="26" borderId="32" xfId="0" applyFont="1" applyFill="1" applyBorder="1"/>
    <xf numFmtId="0" fontId="3" fillId="26" borderId="76" xfId="0" applyFont="1" applyFill="1" applyBorder="1"/>
    <xf numFmtId="0" fontId="3" fillId="33" borderId="69" xfId="0" applyFont="1" applyFill="1" applyBorder="1" applyAlignment="1">
      <alignment horizontal="center"/>
    </xf>
    <xf numFmtId="0" fontId="4" fillId="0" borderId="65" xfId="0" applyFont="1" applyBorder="1" applyAlignment="1"/>
    <xf numFmtId="0" fontId="0" fillId="0" borderId="65" xfId="0" applyBorder="1" applyAlignment="1"/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8" fillId="28" borderId="32" xfId="0" applyFont="1" applyFill="1" applyBorder="1" applyAlignment="1">
      <alignment horizontal="center" vertical="center" wrapText="1"/>
    </xf>
    <xf numFmtId="0" fontId="8" fillId="28" borderId="4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6" fontId="7" fillId="27" borderId="83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 applyProtection="1">
      <alignment horizontal="center"/>
      <protection locked="0"/>
    </xf>
    <xf numFmtId="9" fontId="7" fillId="31" borderId="0" xfId="0" applyNumberFormat="1" applyFont="1" applyFill="1" applyBorder="1" applyAlignment="1">
      <alignment horizontal="center"/>
    </xf>
    <xf numFmtId="0" fontId="11" fillId="34" borderId="30" xfId="0" applyFont="1" applyFill="1" applyBorder="1"/>
    <xf numFmtId="0" fontId="3" fillId="34" borderId="16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 applyProtection="1">
      <alignment horizontal="center" vertical="center"/>
      <protection locked="0"/>
    </xf>
    <xf numFmtId="2" fontId="11" fillId="0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 vertical="center"/>
      <protection locked="0"/>
    </xf>
    <xf numFmtId="2" fontId="11" fillId="0" borderId="53" xfId="0" applyNumberFormat="1" applyFont="1" applyFill="1" applyBorder="1" applyAlignment="1" applyProtection="1">
      <alignment horizontal="center" vertical="center"/>
      <protection locked="0"/>
    </xf>
    <xf numFmtId="2" fontId="11" fillId="0" borderId="61" xfId="0" applyNumberFormat="1" applyFont="1" applyFill="1" applyBorder="1" applyAlignment="1" applyProtection="1">
      <alignment horizontal="center" vertical="center"/>
      <protection locked="0"/>
    </xf>
    <xf numFmtId="2" fontId="11" fillId="0" borderId="60" xfId="0" applyNumberFormat="1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center" vertical="center"/>
      <protection locked="0"/>
    </xf>
    <xf numFmtId="2" fontId="11" fillId="0" borderId="75" xfId="0" applyNumberFormat="1" applyFont="1" applyFill="1" applyBorder="1" applyAlignment="1" applyProtection="1">
      <alignment horizontal="center" vertical="center"/>
      <protection locked="0"/>
    </xf>
    <xf numFmtId="0" fontId="3" fillId="26" borderId="3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/>
    </xf>
    <xf numFmtId="0" fontId="40" fillId="33" borderId="25" xfId="0" applyFont="1" applyFill="1" applyBorder="1" applyAlignment="1">
      <alignment vertical="center"/>
    </xf>
    <xf numFmtId="0" fontId="41" fillId="33" borderId="8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vertical="center"/>
    </xf>
    <xf numFmtId="9" fontId="0" fillId="0" borderId="14" xfId="0" applyNumberFormat="1" applyFill="1" applyBorder="1" applyAlignment="1" applyProtection="1">
      <alignment horizontal="center"/>
      <protection locked="0"/>
    </xf>
    <xf numFmtId="9" fontId="0" fillId="0" borderId="41" xfId="0" applyNumberFormat="1" applyFill="1" applyBorder="1" applyAlignment="1" applyProtection="1">
      <alignment horizontal="center"/>
      <protection locked="0"/>
    </xf>
    <xf numFmtId="9" fontId="7" fillId="0" borderId="27" xfId="0" applyNumberFormat="1" applyFont="1" applyFill="1" applyBorder="1" applyAlignment="1" applyProtection="1">
      <alignment horizontal="center"/>
      <protection locked="0"/>
    </xf>
    <xf numFmtId="9" fontId="2" fillId="0" borderId="35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3" xfId="0" applyNumberFormat="1" applyFont="1" applyFill="1" applyBorder="1" applyAlignment="1" applyProtection="1">
      <alignment horizontal="center"/>
      <protection locked="0"/>
    </xf>
    <xf numFmtId="9" fontId="2" fillId="0" borderId="27" xfId="0" applyNumberFormat="1" applyFont="1" applyFill="1" applyBorder="1" applyAlignment="1" applyProtection="1">
      <alignment horizontal="center"/>
      <protection locked="0"/>
    </xf>
    <xf numFmtId="166" fontId="7" fillId="27" borderId="17" xfId="0" applyNumberFormat="1" applyFont="1" applyFill="1" applyBorder="1" applyAlignment="1">
      <alignment horizontal="center"/>
    </xf>
    <xf numFmtId="1" fontId="7" fillId="27" borderId="48" xfId="0" applyNumberFormat="1" applyFont="1" applyFill="1" applyBorder="1"/>
    <xf numFmtId="9" fontId="7" fillId="0" borderId="45" xfId="0" applyNumberFormat="1" applyFont="1" applyFill="1" applyBorder="1" applyAlignment="1" applyProtection="1">
      <alignment horizontal="center"/>
      <protection locked="0"/>
    </xf>
    <xf numFmtId="9" fontId="7" fillId="0" borderId="62" xfId="0" applyNumberFormat="1" applyFont="1" applyFill="1" applyBorder="1" applyAlignment="1" applyProtection="1">
      <alignment horizontal="center"/>
      <protection locked="0"/>
    </xf>
    <xf numFmtId="3" fontId="7" fillId="36" borderId="51" xfId="0" applyNumberFormat="1" applyFont="1" applyFill="1" applyBorder="1" applyAlignment="1">
      <alignment horizontal="center"/>
    </xf>
    <xf numFmtId="0" fontId="38" fillId="31" borderId="0" xfId="0" applyFont="1" applyFill="1" applyBorder="1"/>
    <xf numFmtId="166" fontId="0" fillId="0" borderId="35" xfId="0" applyNumberFormat="1" applyBorder="1" applyAlignment="1" applyProtection="1">
      <alignment horizontal="center"/>
      <protection locked="0"/>
    </xf>
    <xf numFmtId="0" fontId="8" fillId="0" borderId="51" xfId="0" applyFont="1" applyFill="1" applyBorder="1"/>
    <xf numFmtId="0" fontId="37" fillId="31" borderId="58" xfId="0" applyFont="1" applyFill="1" applyBorder="1" applyAlignment="1">
      <alignment horizontal="center"/>
    </xf>
    <xf numFmtId="0" fontId="38" fillId="31" borderId="44" xfId="0" applyFont="1" applyFill="1" applyBorder="1"/>
    <xf numFmtId="2" fontId="0" fillId="31" borderId="10" xfId="0" applyNumberFormat="1" applyFill="1" applyBorder="1" applyAlignment="1">
      <alignment horizontal="center"/>
    </xf>
    <xf numFmtId="2" fontId="0" fillId="31" borderId="32" xfId="0" applyNumberFormat="1" applyFill="1" applyBorder="1" applyAlignment="1">
      <alignment horizontal="center"/>
    </xf>
    <xf numFmtId="1" fontId="0" fillId="36" borderId="48" xfId="0" applyNumberFormat="1" applyFill="1" applyBorder="1" applyAlignment="1">
      <alignment horizontal="center"/>
    </xf>
    <xf numFmtId="168" fontId="7" fillId="0" borderId="36" xfId="0" applyNumberFormat="1" applyFont="1" applyFill="1" applyBorder="1" applyAlignment="1" applyProtection="1">
      <alignment horizontal="center"/>
      <protection locked="0"/>
    </xf>
    <xf numFmtId="168" fontId="7" fillId="0" borderId="27" xfId="0" applyNumberFormat="1" applyFont="1" applyFill="1" applyBorder="1" applyAlignment="1" applyProtection="1">
      <alignment horizontal="center"/>
      <protection locked="0"/>
    </xf>
    <xf numFmtId="166" fontId="0" fillId="0" borderId="28" xfId="0" applyNumberFormat="1" applyFill="1" applyBorder="1" applyAlignment="1" applyProtection="1">
      <alignment horizontal="center" vertical="center"/>
      <protection locked="0"/>
    </xf>
    <xf numFmtId="166" fontId="0" fillId="0" borderId="60" xfId="0" applyNumberFormat="1" applyFill="1" applyBorder="1" applyAlignment="1" applyProtection="1">
      <alignment horizontal="center" vertical="center"/>
      <protection locked="0"/>
    </xf>
    <xf numFmtId="0" fontId="3" fillId="31" borderId="74" xfId="0" applyFont="1" applyFill="1" applyBorder="1"/>
    <xf numFmtId="2" fontId="0" fillId="31" borderId="67" xfId="0" applyNumberFormat="1" applyFill="1" applyBorder="1" applyAlignment="1">
      <alignment horizontal="center"/>
    </xf>
    <xf numFmtId="1" fontId="0" fillId="31" borderId="67" xfId="0" applyNumberFormat="1" applyFill="1" applyBorder="1" applyAlignment="1">
      <alignment horizontal="center"/>
    </xf>
    <xf numFmtId="0" fontId="12" fillId="0" borderId="26" xfId="0" applyFont="1" applyBorder="1" applyAlignment="1">
      <alignment horizontal="left" wrapText="1"/>
    </xf>
    <xf numFmtId="0" fontId="12" fillId="0" borderId="74" xfId="0" applyFont="1" applyFill="1" applyBorder="1" applyAlignment="1">
      <alignment wrapText="1"/>
    </xf>
    <xf numFmtId="2" fontId="0" fillId="29" borderId="22" xfId="0" applyNumberFormat="1" applyFill="1" applyBorder="1" applyAlignment="1">
      <alignment horizontal="center"/>
    </xf>
    <xf numFmtId="166" fontId="0" fillId="0" borderId="30" xfId="0" applyNumberFormat="1" applyFill="1" applyBorder="1" applyAlignment="1" applyProtection="1">
      <alignment horizontal="center" vertical="center"/>
      <protection locked="0"/>
    </xf>
    <xf numFmtId="0" fontId="8" fillId="29" borderId="33" xfId="0" applyFont="1" applyFill="1" applyBorder="1" applyAlignment="1">
      <alignment wrapText="1"/>
    </xf>
    <xf numFmtId="2" fontId="0" fillId="29" borderId="17" xfId="0" applyNumberFormat="1" applyFill="1" applyBorder="1" applyAlignment="1">
      <alignment horizontal="center"/>
    </xf>
    <xf numFmtId="2" fontId="0" fillId="29" borderId="84" xfId="0" applyNumberFormat="1" applyFill="1" applyBorder="1" applyAlignment="1">
      <alignment horizontal="center"/>
    </xf>
    <xf numFmtId="2" fontId="0" fillId="29" borderId="31" xfId="0" applyNumberFormat="1" applyFill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2" fontId="0" fillId="29" borderId="37" xfId="0" applyNumberFormat="1" applyFill="1" applyBorder="1" applyAlignment="1">
      <alignment horizontal="center"/>
    </xf>
    <xf numFmtId="2" fontId="0" fillId="29" borderId="73" xfId="0" applyNumberFormat="1" applyFill="1" applyBorder="1" applyAlignment="1">
      <alignment horizontal="center"/>
    </xf>
    <xf numFmtId="0" fontId="3" fillId="29" borderId="18" xfId="0" applyFont="1" applyFill="1" applyBorder="1" applyAlignment="1">
      <alignment horizontal="center"/>
    </xf>
    <xf numFmtId="166" fontId="0" fillId="0" borderId="78" xfId="0" applyNumberFormat="1" applyFill="1" applyBorder="1" applyAlignment="1" applyProtection="1">
      <alignment horizontal="center" vertical="center"/>
      <protection locked="0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6" fontId="2" fillId="0" borderId="80" xfId="44" applyNumberFormat="1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left"/>
    </xf>
    <xf numFmtId="0" fontId="3" fillId="33" borderId="73" xfId="44" applyFont="1" applyFill="1" applyBorder="1" applyAlignment="1">
      <alignment horizontal="center" vertical="center"/>
    </xf>
    <xf numFmtId="0" fontId="40" fillId="33" borderId="21" xfId="44" applyFont="1" applyFill="1" applyBorder="1" applyAlignment="1">
      <alignment vertical="center"/>
    </xf>
    <xf numFmtId="166" fontId="16" fillId="30" borderId="36" xfId="0" applyNumberFormat="1" applyFont="1" applyFill="1" applyBorder="1" applyAlignment="1">
      <alignment horizontal="center"/>
    </xf>
    <xf numFmtId="0" fontId="3" fillId="33" borderId="13" xfId="44" applyFont="1" applyFill="1" applyBorder="1" applyAlignment="1">
      <alignment horizontal="center" vertical="center"/>
    </xf>
    <xf numFmtId="0" fontId="3" fillId="34" borderId="41" xfId="44" applyFont="1" applyFill="1" applyBorder="1" applyAlignment="1">
      <alignment horizontal="center" vertical="center"/>
    </xf>
    <xf numFmtId="0" fontId="2" fillId="34" borderId="61" xfId="44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horizontal="center" vertical="center" wrapText="1"/>
    </xf>
    <xf numFmtId="0" fontId="3" fillId="24" borderId="47" xfId="0" applyFont="1" applyFill="1" applyBorder="1" applyAlignment="1" applyProtection="1">
      <alignment horizontal="center" vertical="center" wrapText="1"/>
    </xf>
    <xf numFmtId="9" fontId="7" fillId="0" borderId="44" xfId="0" applyNumberFormat="1" applyFont="1" applyFill="1" applyBorder="1" applyAlignment="1" applyProtection="1">
      <alignment horizontal="center"/>
      <protection locked="0"/>
    </xf>
    <xf numFmtId="9" fontId="7" fillId="31" borderId="77" xfId="0" applyNumberFormat="1" applyFont="1" applyFill="1" applyBorder="1" applyAlignment="1" applyProtection="1">
      <alignment horizontal="center"/>
      <protection locked="0"/>
    </xf>
    <xf numFmtId="9" fontId="7" fillId="31" borderId="18" xfId="0" applyNumberFormat="1" applyFont="1" applyFill="1" applyBorder="1" applyAlignment="1" applyProtection="1">
      <alignment horizontal="center"/>
      <protection locked="0"/>
    </xf>
    <xf numFmtId="0" fontId="7" fillId="31" borderId="0" xfId="0" applyFont="1" applyFill="1"/>
    <xf numFmtId="166" fontId="41" fillId="0" borderId="45" xfId="0" applyNumberFormat="1" applyFont="1" applyBorder="1" applyAlignment="1" applyProtection="1">
      <alignment horizontal="center" vertical="center"/>
      <protection locked="0"/>
    </xf>
    <xf numFmtId="164" fontId="41" fillId="0" borderId="45" xfId="0" applyNumberFormat="1" applyFont="1" applyBorder="1" applyAlignment="1" applyProtection="1">
      <alignment horizontal="center" vertical="center"/>
      <protection locked="0"/>
    </xf>
    <xf numFmtId="166" fontId="41" fillId="0" borderId="76" xfId="0" applyNumberFormat="1" applyFont="1" applyBorder="1" applyAlignment="1" applyProtection="1">
      <alignment horizontal="center" vertical="center"/>
      <protection locked="0"/>
    </xf>
    <xf numFmtId="166" fontId="41" fillId="0" borderId="43" xfId="0" applyNumberFormat="1" applyFont="1" applyBorder="1" applyAlignment="1" applyProtection="1">
      <alignment horizontal="center" vertical="center"/>
      <protection locked="0"/>
    </xf>
    <xf numFmtId="1" fontId="7" fillId="26" borderId="33" xfId="0" applyNumberFormat="1" applyFont="1" applyFill="1" applyBorder="1" applyAlignment="1">
      <alignment horizontal="center"/>
    </xf>
    <xf numFmtId="0" fontId="5" fillId="26" borderId="69" xfId="0" applyFont="1" applyFill="1" applyBorder="1" applyAlignment="1">
      <alignment horizontal="center" wrapText="1"/>
    </xf>
    <xf numFmtId="3" fontId="7" fillId="26" borderId="31" xfId="0" applyNumberFormat="1" applyFont="1" applyFill="1" applyBorder="1" applyAlignment="1">
      <alignment horizontal="center"/>
    </xf>
    <xf numFmtId="3" fontId="7" fillId="26" borderId="33" xfId="0" applyNumberFormat="1" applyFont="1" applyFill="1" applyBorder="1" applyAlignment="1">
      <alignment horizontal="center"/>
    </xf>
    <xf numFmtId="3" fontId="7" fillId="27" borderId="33" xfId="0" applyNumberFormat="1" applyFont="1" applyFill="1" applyBorder="1" applyAlignment="1">
      <alignment horizontal="center"/>
    </xf>
    <xf numFmtId="9" fontId="2" fillId="0" borderId="33" xfId="0" applyNumberFormat="1" applyFont="1" applyFill="1" applyBorder="1" applyAlignment="1" applyProtection="1">
      <alignment horizontal="center"/>
      <protection locked="0"/>
    </xf>
    <xf numFmtId="3" fontId="7" fillId="31" borderId="33" xfId="0" applyNumberFormat="1" applyFont="1" applyFill="1" applyBorder="1" applyAlignment="1" applyProtection="1">
      <alignment horizontal="center"/>
    </xf>
    <xf numFmtId="166" fontId="7" fillId="27" borderId="42" xfId="0" applyNumberFormat="1" applyFont="1" applyFill="1" applyBorder="1" applyAlignment="1">
      <alignment horizontal="center"/>
    </xf>
    <xf numFmtId="9" fontId="7" fillId="31" borderId="0" xfId="0" applyNumberFormat="1" applyFont="1" applyFill="1" applyBorder="1" applyAlignment="1" applyProtection="1">
      <alignment horizontal="center"/>
      <protection locked="0"/>
    </xf>
    <xf numFmtId="9" fontId="7" fillId="31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1" fontId="0" fillId="31" borderId="71" xfId="0" applyNumberFormat="1" applyFill="1" applyBorder="1" applyAlignment="1">
      <alignment horizontal="center"/>
    </xf>
    <xf numFmtId="0" fontId="53" fillId="48" borderId="85" xfId="0" applyFont="1" applyFill="1" applyBorder="1" applyAlignment="1">
      <alignment horizontal="center" wrapText="1"/>
    </xf>
    <xf numFmtId="2" fontId="54" fillId="49" borderId="86" xfId="0" applyNumberFormat="1" applyFont="1" applyFill="1" applyBorder="1" applyAlignment="1">
      <alignment horizontal="center" wrapText="1"/>
    </xf>
    <xf numFmtId="0" fontId="3" fillId="44" borderId="46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center" wrapText="1"/>
    </xf>
    <xf numFmtId="0" fontId="3" fillId="44" borderId="26" xfId="0" applyFont="1" applyFill="1" applyBorder="1" applyAlignment="1">
      <alignment horizontal="center" wrapText="1"/>
    </xf>
    <xf numFmtId="0" fontId="3" fillId="43" borderId="60" xfId="0" applyFont="1" applyFill="1" applyBorder="1" applyAlignment="1">
      <alignment horizontal="center" wrapText="1"/>
    </xf>
    <xf numFmtId="0" fontId="3" fillId="50" borderId="0" xfId="0" applyFont="1" applyFill="1" applyBorder="1" applyAlignment="1"/>
    <xf numFmtId="0" fontId="4" fillId="50" borderId="0" xfId="0" applyFont="1" applyFill="1" applyBorder="1" applyAlignment="1"/>
    <xf numFmtId="0" fontId="3" fillId="26" borderId="69" xfId="0" applyFont="1" applyFill="1" applyBorder="1" applyAlignment="1">
      <alignment horizontal="center" wrapText="1"/>
    </xf>
    <xf numFmtId="0" fontId="3" fillId="26" borderId="82" xfId="0" applyFont="1" applyFill="1" applyBorder="1" applyAlignment="1">
      <alignment horizontal="center" wrapText="1"/>
    </xf>
    <xf numFmtId="0" fontId="3" fillId="26" borderId="20" xfId="0" applyFont="1" applyFill="1" applyBorder="1" applyAlignment="1">
      <alignment horizontal="center" wrapText="1"/>
    </xf>
    <xf numFmtId="0" fontId="4" fillId="0" borderId="65" xfId="0" applyFont="1" applyBorder="1" applyAlignment="1"/>
    <xf numFmtId="0" fontId="3" fillId="33" borderId="6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50" borderId="69" xfId="0" applyFont="1" applyFill="1" applyBorder="1" applyAlignment="1">
      <alignment horizontal="center" wrapText="1"/>
    </xf>
    <xf numFmtId="0" fontId="3" fillId="50" borderId="82" xfId="0" applyFont="1" applyFill="1" applyBorder="1" applyAlignment="1">
      <alignment horizontal="center" wrapText="1"/>
    </xf>
    <xf numFmtId="1" fontId="7" fillId="26" borderId="69" xfId="0" applyNumberFormat="1" applyFont="1" applyFill="1" applyBorder="1" applyAlignment="1">
      <alignment horizontal="center"/>
    </xf>
    <xf numFmtId="1" fontId="7" fillId="26" borderId="82" xfId="0" applyNumberFormat="1" applyFont="1" applyFill="1" applyBorder="1" applyAlignment="1">
      <alignment horizontal="center"/>
    </xf>
    <xf numFmtId="166" fontId="7" fillId="33" borderId="51" xfId="0" applyNumberFormat="1" applyFont="1" applyFill="1" applyBorder="1" applyAlignment="1">
      <alignment horizontal="center"/>
    </xf>
    <xf numFmtId="166" fontId="7" fillId="33" borderId="48" xfId="0" applyNumberFormat="1" applyFont="1" applyFill="1" applyBorder="1" applyAlignment="1">
      <alignment horizontal="center"/>
    </xf>
    <xf numFmtId="1" fontId="7" fillId="26" borderId="33" xfId="0" applyNumberFormat="1" applyFont="1" applyFill="1" applyBorder="1" applyAlignment="1">
      <alignment horizontal="center"/>
    </xf>
    <xf numFmtId="1" fontId="7" fillId="26" borderId="37" xfId="0" applyNumberFormat="1" applyFont="1" applyFill="1" applyBorder="1" applyAlignment="1">
      <alignment horizontal="center"/>
    </xf>
    <xf numFmtId="166" fontId="7" fillId="26" borderId="24" xfId="0" applyNumberFormat="1" applyFont="1" applyFill="1" applyBorder="1" applyAlignment="1">
      <alignment horizontal="center"/>
    </xf>
    <xf numFmtId="166" fontId="7" fillId="26" borderId="37" xfId="0" applyNumberFormat="1" applyFont="1" applyFill="1" applyBorder="1" applyAlignment="1">
      <alignment horizontal="center"/>
    </xf>
    <xf numFmtId="166" fontId="2" fillId="33" borderId="51" xfId="0" applyNumberFormat="1" applyFont="1" applyFill="1" applyBorder="1" applyAlignment="1">
      <alignment horizontal="center"/>
    </xf>
    <xf numFmtId="4" fontId="7" fillId="26" borderId="24" xfId="0" applyNumberFormat="1" applyFont="1" applyFill="1" applyBorder="1" applyAlignment="1">
      <alignment horizontal="center"/>
    </xf>
    <xf numFmtId="4" fontId="7" fillId="26" borderId="37" xfId="0" applyNumberFormat="1" applyFont="1" applyFill="1" applyBorder="1" applyAlignment="1">
      <alignment horizontal="center"/>
    </xf>
    <xf numFmtId="166" fontId="7" fillId="26" borderId="17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166" fontId="2" fillId="26" borderId="24" xfId="0" applyNumberFormat="1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2" fontId="7" fillId="29" borderId="24" xfId="38" applyNumberFormat="1" applyFont="1" applyFill="1" applyBorder="1" applyAlignment="1">
      <alignment horizontal="center"/>
    </xf>
    <xf numFmtId="2" fontId="7" fillId="29" borderId="17" xfId="38" applyNumberFormat="1" applyFont="1" applyFill="1" applyBorder="1" applyAlignment="1">
      <alignment horizontal="center"/>
    </xf>
    <xf numFmtId="2" fontId="7" fillId="29" borderId="37" xfId="38" applyNumberFormat="1" applyFont="1" applyFill="1" applyBorder="1" applyAlignment="1">
      <alignment horizontal="center"/>
    </xf>
    <xf numFmtId="2" fontId="7" fillId="29" borderId="51" xfId="38" applyNumberFormat="1" applyFont="1" applyFill="1" applyBorder="1" applyAlignment="1">
      <alignment horizontal="center"/>
    </xf>
    <xf numFmtId="2" fontId="7" fillId="29" borderId="0" xfId="38" applyNumberFormat="1" applyFont="1" applyFill="1" applyBorder="1" applyAlignment="1">
      <alignment horizontal="center"/>
    </xf>
    <xf numFmtId="2" fontId="7" fillId="29" borderId="48" xfId="38" applyNumberFormat="1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5" fillId="26" borderId="69" xfId="0" applyFont="1" applyFill="1" applyBorder="1" applyAlignment="1">
      <alignment horizontal="center"/>
    </xf>
    <xf numFmtId="0" fontId="6" fillId="26" borderId="82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82" xfId="0" applyFont="1" applyFill="1" applyBorder="1" applyAlignment="1">
      <alignment horizontal="center"/>
    </xf>
    <xf numFmtId="0" fontId="5" fillId="26" borderId="69" xfId="0" applyFont="1" applyFill="1" applyBorder="1" applyAlignment="1">
      <alignment horizontal="center" wrapText="1"/>
    </xf>
    <xf numFmtId="0" fontId="6" fillId="26" borderId="82" xfId="0" applyFont="1" applyFill="1" applyBorder="1" applyAlignment="1">
      <alignment horizontal="center" wrapText="1"/>
    </xf>
    <xf numFmtId="3" fontId="3" fillId="26" borderId="18" xfId="0" applyNumberFormat="1" applyFont="1" applyFill="1" applyBorder="1" applyAlignment="1">
      <alignment horizontal="center"/>
    </xf>
    <xf numFmtId="3" fontId="3" fillId="26" borderId="36" xfId="0" applyNumberFormat="1" applyFont="1" applyFill="1" applyBorder="1" applyAlignment="1">
      <alignment horizontal="center"/>
    </xf>
    <xf numFmtId="0" fontId="3" fillId="33" borderId="13" xfId="44" applyFont="1" applyFill="1" applyBorder="1" applyAlignment="1">
      <alignment horizontal="center" vertical="center"/>
    </xf>
    <xf numFmtId="0" fontId="3" fillId="33" borderId="27" xfId="44" applyFont="1" applyFill="1" applyBorder="1" applyAlignment="1">
      <alignment horizontal="center" vertical="center"/>
    </xf>
    <xf numFmtId="0" fontId="3" fillId="47" borderId="64" xfId="44" applyFont="1" applyFill="1" applyBorder="1" applyAlignment="1">
      <alignment horizontal="center" vertical="center"/>
    </xf>
    <xf numFmtId="0" fontId="3" fillId="47" borderId="43" xfId="44" applyFont="1" applyFill="1" applyBorder="1" applyAlignment="1">
      <alignment horizontal="center" vertical="center"/>
    </xf>
    <xf numFmtId="3" fontId="3" fillId="30" borderId="24" xfId="0" applyNumberFormat="1" applyFont="1" applyFill="1" applyBorder="1" applyAlignment="1">
      <alignment horizontal="center"/>
    </xf>
    <xf numFmtId="3" fontId="3" fillId="30" borderId="37" xfId="0" applyNumberFormat="1" applyFont="1" applyFill="1" applyBorder="1" applyAlignment="1">
      <alignment horizontal="center"/>
    </xf>
    <xf numFmtId="3" fontId="3" fillId="30" borderId="51" xfId="0" applyNumberFormat="1" applyFont="1" applyFill="1" applyBorder="1" applyAlignment="1">
      <alignment horizontal="center"/>
    </xf>
    <xf numFmtId="3" fontId="3" fillId="30" borderId="48" xfId="0" applyNumberFormat="1" applyFont="1" applyFill="1" applyBorder="1" applyAlignment="1">
      <alignment horizontal="center"/>
    </xf>
    <xf numFmtId="3" fontId="3" fillId="30" borderId="52" xfId="0" applyNumberFormat="1" applyFont="1" applyFill="1" applyBorder="1" applyAlignment="1">
      <alignment horizontal="center"/>
    </xf>
    <xf numFmtId="3" fontId="3" fillId="30" borderId="73" xfId="0" applyNumberFormat="1" applyFont="1" applyFill="1" applyBorder="1" applyAlignment="1">
      <alignment horizontal="center"/>
    </xf>
    <xf numFmtId="3" fontId="3" fillId="30" borderId="18" xfId="0" applyNumberFormat="1" applyFont="1" applyFill="1" applyBorder="1" applyAlignment="1">
      <alignment horizontal="center"/>
    </xf>
    <xf numFmtId="3" fontId="3" fillId="30" borderId="36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3" fillId="26" borderId="37" xfId="0" applyNumberFormat="1" applyFont="1" applyFill="1" applyBorder="1" applyAlignment="1">
      <alignment horizontal="center"/>
    </xf>
    <xf numFmtId="0" fontId="6" fillId="26" borderId="69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6" borderId="82" xfId="0" applyFont="1" applyFill="1" applyBorder="1" applyAlignment="1">
      <alignment horizontal="center"/>
    </xf>
    <xf numFmtId="0" fontId="3" fillId="24" borderId="77" xfId="0" applyFont="1" applyFill="1" applyBorder="1" applyAlignment="1">
      <alignment horizontal="center" wrapText="1"/>
    </xf>
    <xf numFmtId="0" fontId="3" fillId="24" borderId="34" xfId="0" applyFont="1" applyFill="1" applyBorder="1" applyAlignment="1">
      <alignment horizontal="center" wrapText="1"/>
    </xf>
    <xf numFmtId="3" fontId="7" fillId="26" borderId="18" xfId="0" applyNumberFormat="1" applyFont="1" applyFill="1" applyBorder="1" applyAlignment="1">
      <alignment horizontal="center"/>
    </xf>
    <xf numFmtId="3" fontId="7" fillId="26" borderId="36" xfId="0" applyNumberFormat="1" applyFont="1" applyFill="1" applyBorder="1" applyAlignment="1">
      <alignment horizontal="center"/>
    </xf>
    <xf numFmtId="166" fontId="7" fillId="30" borderId="18" xfId="0" applyNumberFormat="1" applyFont="1" applyFill="1" applyBorder="1" applyAlignment="1">
      <alignment horizontal="center"/>
    </xf>
    <xf numFmtId="166" fontId="7" fillId="30" borderId="36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0" fillId="0" borderId="20" xfId="0" applyBorder="1" applyAlignment="1">
      <alignment horizontal="center"/>
    </xf>
    <xf numFmtId="0" fontId="3" fillId="35" borderId="45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4" fillId="42" borderId="69" xfId="0" applyFont="1" applyFill="1" applyBorder="1" applyAlignment="1">
      <alignment horizontal="center" vertical="center"/>
    </xf>
    <xf numFmtId="0" fontId="4" fillId="42" borderId="20" xfId="0" applyFont="1" applyFill="1" applyBorder="1" applyAlignment="1">
      <alignment horizontal="center" vertical="center"/>
    </xf>
    <xf numFmtId="0" fontId="4" fillId="42" borderId="82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1" fillId="0" borderId="76" xfId="0" applyFont="1" applyFill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1" fillId="0" borderId="45" xfId="0" applyFont="1" applyFill="1" applyBorder="1" applyAlignment="1">
      <alignment horizontal="left" vertical="center"/>
    </xf>
    <xf numFmtId="0" fontId="41" fillId="0" borderId="39" xfId="0" applyFont="1" applyFill="1" applyBorder="1" applyAlignment="1">
      <alignment horizontal="left" vertical="center"/>
    </xf>
    <xf numFmtId="0" fontId="41" fillId="0" borderId="76" xfId="0" applyFont="1" applyFill="1" applyBorder="1" applyAlignment="1">
      <alignment horizontal="left" vertical="center"/>
    </xf>
    <xf numFmtId="0" fontId="41" fillId="0" borderId="69" xfId="0" applyFont="1" applyBorder="1" applyAlignment="1">
      <alignment vertical="center"/>
    </xf>
    <xf numFmtId="0" fontId="41" fillId="0" borderId="82" xfId="0" applyFont="1" applyBorder="1" applyAlignment="1">
      <alignment vertical="center"/>
    </xf>
    <xf numFmtId="0" fontId="41" fillId="32" borderId="69" xfId="0" applyFont="1" applyFill="1" applyBorder="1" applyAlignment="1">
      <alignment horizontal="center" vertical="center"/>
    </xf>
    <xf numFmtId="0" fontId="41" fillId="32" borderId="82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1" fillId="0" borderId="76" xfId="0" applyFont="1" applyBorder="1" applyAlignment="1">
      <alignment horizontal="left" vertical="center"/>
    </xf>
    <xf numFmtId="0" fontId="3" fillId="39" borderId="69" xfId="0" applyFont="1" applyFill="1" applyBorder="1" applyAlignment="1">
      <alignment horizontal="center" vertical="center"/>
    </xf>
    <xf numFmtId="0" fontId="3" fillId="39" borderId="82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64" xfId="0" applyFont="1" applyFill="1" applyBorder="1" applyAlignment="1">
      <alignment horizontal="left" vertical="center"/>
    </xf>
    <xf numFmtId="0" fontId="40" fillId="38" borderId="69" xfId="0" applyFont="1" applyFill="1" applyBorder="1" applyAlignment="1">
      <alignment vertical="center"/>
    </xf>
    <xf numFmtId="0" fontId="40" fillId="38" borderId="82" xfId="0" applyFont="1" applyFill="1" applyBorder="1" applyAlignment="1">
      <alignment vertical="center"/>
    </xf>
    <xf numFmtId="0" fontId="41" fillId="0" borderId="45" xfId="0" applyFont="1" applyBorder="1" applyAlignment="1">
      <alignment horizontal="center" vertical="center" wrapText="1"/>
    </xf>
    <xf numFmtId="0" fontId="41" fillId="0" borderId="45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76" xfId="0" applyFont="1" applyBorder="1" applyAlignment="1">
      <alignment vertical="center"/>
    </xf>
    <xf numFmtId="0" fontId="41" fillId="32" borderId="45" xfId="0" applyFont="1" applyFill="1" applyBorder="1" applyAlignment="1">
      <alignment horizontal="left" vertical="center" wrapText="1"/>
    </xf>
    <xf numFmtId="0" fontId="41" fillId="32" borderId="39" xfId="0" applyFont="1" applyFill="1" applyBorder="1" applyAlignment="1">
      <alignment horizontal="left" vertical="center" wrapText="1"/>
    </xf>
    <xf numFmtId="0" fontId="41" fillId="32" borderId="76" xfId="0" applyFont="1" applyFill="1" applyBorder="1" applyAlignment="1">
      <alignment horizontal="left" vertical="center" wrapText="1"/>
    </xf>
    <xf numFmtId="0" fontId="41" fillId="32" borderId="49" xfId="0" applyFont="1" applyFill="1" applyBorder="1" applyAlignment="1">
      <alignment horizontal="center" vertical="center"/>
    </xf>
    <xf numFmtId="0" fontId="41" fillId="32" borderId="81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49" fontId="41" fillId="37" borderId="18" xfId="0" applyNumberFormat="1" applyFont="1" applyFill="1" applyBorder="1" applyAlignment="1">
      <alignment horizontal="center" vertical="center"/>
    </xf>
    <xf numFmtId="49" fontId="41" fillId="37" borderId="36" xfId="0" applyNumberFormat="1" applyFont="1" applyFill="1" applyBorder="1" applyAlignment="1">
      <alignment horizontal="center" vertical="center"/>
    </xf>
    <xf numFmtId="0" fontId="41" fillId="37" borderId="64" xfId="0" applyFont="1" applyFill="1" applyBorder="1" applyAlignment="1">
      <alignment horizontal="center" vertical="center"/>
    </xf>
    <xf numFmtId="0" fontId="41" fillId="37" borderId="43" xfId="0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36" xfId="0" applyNumberFormat="1" applyFont="1" applyFill="1" applyBorder="1" applyAlignment="1">
      <alignment horizontal="center" vertical="center"/>
    </xf>
    <xf numFmtId="0" fontId="41" fillId="37" borderId="18" xfId="0" applyFont="1" applyFill="1" applyBorder="1" applyAlignment="1">
      <alignment horizontal="center" vertical="center"/>
    </xf>
    <xf numFmtId="0" fontId="41" fillId="37" borderId="36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32" borderId="77" xfId="0" applyFont="1" applyFill="1" applyBorder="1" applyAlignment="1">
      <alignment horizontal="center" vertical="center"/>
    </xf>
    <xf numFmtId="0" fontId="41" fillId="32" borderId="34" xfId="0" applyFont="1" applyFill="1" applyBorder="1" applyAlignment="1">
      <alignment horizontal="center" vertical="center"/>
    </xf>
    <xf numFmtId="49" fontId="41" fillId="0" borderId="52" xfId="0" applyNumberFormat="1" applyFont="1" applyFill="1" applyBorder="1" applyAlignment="1">
      <alignment horizontal="center" vertical="center"/>
    </xf>
    <xf numFmtId="49" fontId="41" fillId="0" borderId="73" xfId="0" applyNumberFormat="1" applyFont="1" applyFill="1" applyBorder="1" applyAlignment="1">
      <alignment horizontal="center" vertical="center"/>
    </xf>
    <xf numFmtId="0" fontId="41" fillId="32" borderId="45" xfId="0" applyFont="1" applyFill="1" applyBorder="1" applyAlignment="1">
      <alignment horizontal="left" vertical="center"/>
    </xf>
    <xf numFmtId="0" fontId="41" fillId="32" borderId="40" xfId="0" applyFont="1" applyFill="1" applyBorder="1" applyAlignment="1">
      <alignment horizontal="left" vertical="center"/>
    </xf>
    <xf numFmtId="0" fontId="41" fillId="0" borderId="43" xfId="0" applyFont="1" applyBorder="1" applyAlignment="1">
      <alignment vertical="center"/>
    </xf>
    <xf numFmtId="0" fontId="41" fillId="0" borderId="69" xfId="0" applyFont="1" applyFill="1" applyBorder="1" applyAlignment="1">
      <alignment vertical="center"/>
    </xf>
    <xf numFmtId="0" fontId="41" fillId="0" borderId="82" xfId="0" applyFont="1" applyFill="1" applyBorder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76" xfId="0" applyFont="1" applyBorder="1" applyAlignment="1">
      <alignment vertical="center" wrapText="1"/>
    </xf>
    <xf numFmtId="0" fontId="41" fillId="32" borderId="45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center" vertical="center"/>
    </xf>
    <xf numFmtId="3" fontId="41" fillId="32" borderId="45" xfId="0" applyNumberFormat="1" applyFont="1" applyFill="1" applyBorder="1" applyAlignment="1">
      <alignment horizontal="right" vertical="center" wrapText="1"/>
    </xf>
    <xf numFmtId="3" fontId="41" fillId="32" borderId="76" xfId="0" applyNumberFormat="1" applyFont="1" applyFill="1" applyBorder="1" applyAlignment="1">
      <alignment horizontal="right" vertical="center" wrapText="1"/>
    </xf>
    <xf numFmtId="0" fontId="48" fillId="41" borderId="69" xfId="0" applyFont="1" applyFill="1" applyBorder="1" applyAlignment="1">
      <alignment horizontal="center" vertical="center"/>
    </xf>
    <xf numFmtId="0" fontId="48" fillId="41" borderId="20" xfId="0" applyFont="1" applyFill="1" applyBorder="1" applyAlignment="1">
      <alignment horizontal="center" vertical="center"/>
    </xf>
    <xf numFmtId="0" fontId="48" fillId="41" borderId="82" xfId="0" applyFont="1" applyFill="1" applyBorder="1" applyAlignment="1">
      <alignment horizontal="center" vertical="center"/>
    </xf>
    <xf numFmtId="0" fontId="41" fillId="32" borderId="76" xfId="0" applyFont="1" applyFill="1" applyBorder="1" applyAlignment="1">
      <alignment horizontal="left" vertical="center"/>
    </xf>
    <xf numFmtId="0" fontId="41" fillId="32" borderId="18" xfId="0" applyFont="1" applyFill="1" applyBorder="1" applyAlignment="1">
      <alignment horizontal="center" vertical="center"/>
    </xf>
    <xf numFmtId="0" fontId="41" fillId="32" borderId="36" xfId="0" applyFont="1" applyFill="1" applyBorder="1" applyAlignment="1">
      <alignment horizontal="center" vertical="center"/>
    </xf>
    <xf numFmtId="49" fontId="41" fillId="0" borderId="64" xfId="0" applyNumberFormat="1" applyFont="1" applyFill="1" applyBorder="1" applyAlignment="1">
      <alignment horizontal="center" vertical="center"/>
    </xf>
    <xf numFmtId="49" fontId="41" fillId="0" borderId="43" xfId="0" applyNumberFormat="1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left" vertical="center"/>
    </xf>
    <xf numFmtId="0" fontId="41" fillId="0" borderId="82" xfId="0" applyFont="1" applyFill="1" applyBorder="1" applyAlignment="1">
      <alignment horizontal="left" vertical="center"/>
    </xf>
    <xf numFmtId="0" fontId="48" fillId="41" borderId="69" xfId="0" applyFont="1" applyFill="1" applyBorder="1" applyAlignment="1">
      <alignment horizontal="right" vertical="center" wrapText="1"/>
    </xf>
    <xf numFmtId="0" fontId="48" fillId="41" borderId="20" xfId="0" applyFont="1" applyFill="1" applyBorder="1" applyAlignment="1">
      <alignment horizontal="right" vertical="center" wrapText="1"/>
    </xf>
    <xf numFmtId="0" fontId="48" fillId="41" borderId="82" xfId="0" applyFont="1" applyFill="1" applyBorder="1" applyAlignment="1">
      <alignment horizontal="right" vertical="center" wrapText="1"/>
    </xf>
    <xf numFmtId="0" fontId="44" fillId="39" borderId="69" xfId="0" applyFont="1" applyFill="1" applyBorder="1" applyAlignment="1">
      <alignment horizontal="center" vertical="center"/>
    </xf>
    <xf numFmtId="0" fontId="44" fillId="39" borderId="82" xfId="0" applyFont="1" applyFill="1" applyBorder="1" applyAlignment="1">
      <alignment horizontal="center" vertical="center"/>
    </xf>
    <xf numFmtId="49" fontId="41" fillId="0" borderId="69" xfId="0" applyNumberFormat="1" applyFont="1" applyFill="1" applyBorder="1" applyAlignment="1">
      <alignment horizontal="center" vertical="center"/>
    </xf>
    <xf numFmtId="49" fontId="41" fillId="0" borderId="82" xfId="0" applyNumberFormat="1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8" fillId="41" borderId="69" xfId="0" applyFont="1" applyFill="1" applyBorder="1" applyAlignment="1">
      <alignment horizontal="right" vertical="center"/>
    </xf>
    <xf numFmtId="0" fontId="48" fillId="41" borderId="20" xfId="0" applyFont="1" applyFill="1" applyBorder="1" applyAlignment="1">
      <alignment horizontal="right" vertical="center"/>
    </xf>
    <xf numFmtId="0" fontId="48" fillId="41" borderId="82" xfId="0" applyFont="1" applyFill="1" applyBorder="1" applyAlignment="1">
      <alignment horizontal="right" vertical="center"/>
    </xf>
    <xf numFmtId="0" fontId="40" fillId="0" borderId="69" xfId="0" applyFont="1" applyFill="1" applyBorder="1" applyAlignment="1">
      <alignment vertical="center"/>
    </xf>
    <xf numFmtId="0" fontId="40" fillId="0" borderId="82" xfId="0" applyFont="1" applyFill="1" applyBorder="1" applyAlignment="1">
      <alignment vertical="center"/>
    </xf>
    <xf numFmtId="0" fontId="47" fillId="37" borderId="64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  <xf numFmtId="0" fontId="41" fillId="37" borderId="49" xfId="0" applyFont="1" applyFill="1" applyBorder="1" applyAlignment="1">
      <alignment horizontal="center" vertical="center"/>
    </xf>
    <xf numFmtId="0" fontId="41" fillId="37" borderId="81" xfId="0" applyFont="1" applyFill="1" applyBorder="1" applyAlignment="1">
      <alignment horizontal="center" vertical="center"/>
    </xf>
    <xf numFmtId="0" fontId="41" fillId="0" borderId="39" xfId="0" applyFont="1" applyBorder="1" applyAlignment="1">
      <alignment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1" fillId="0" borderId="76" xfId="0" applyFont="1" applyFill="1" applyBorder="1" applyAlignment="1">
      <alignment horizontal="left" vertical="center" wrapText="1"/>
    </xf>
    <xf numFmtId="0" fontId="41" fillId="32" borderId="45" xfId="0" applyFont="1" applyFill="1" applyBorder="1" applyAlignment="1">
      <alignment vertical="center" wrapText="1"/>
    </xf>
    <xf numFmtId="0" fontId="41" fillId="32" borderId="76" xfId="0" applyFont="1" applyFill="1" applyBorder="1" applyAlignment="1">
      <alignment vertical="center" wrapText="1"/>
    </xf>
    <xf numFmtId="0" fontId="40" fillId="0" borderId="69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82" xfId="0" applyFont="1" applyFill="1" applyBorder="1" applyAlignment="1">
      <alignment horizontal="left" vertical="center"/>
    </xf>
    <xf numFmtId="0" fontId="40" fillId="38" borderId="64" xfId="0" applyFont="1" applyFill="1" applyBorder="1" applyAlignment="1">
      <alignment horizontal="left" vertical="center"/>
    </xf>
    <xf numFmtId="0" fontId="40" fillId="38" borderId="43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vertical="center" wrapText="1"/>
    </xf>
    <xf numFmtId="0" fontId="3" fillId="40" borderId="69" xfId="0" applyFont="1" applyFill="1" applyBorder="1" applyAlignment="1">
      <alignment horizontal="center" vertical="center"/>
    </xf>
    <xf numFmtId="0" fontId="3" fillId="40" borderId="82" xfId="0" applyFont="1" applyFill="1" applyBorder="1" applyAlignment="1">
      <alignment horizontal="center" vertical="center"/>
    </xf>
    <xf numFmtId="49" fontId="50" fillId="0" borderId="64" xfId="0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41" fillId="0" borderId="76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4" fillId="50" borderId="65" xfId="0" applyFont="1" applyFill="1" applyBorder="1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Table F-Personalization" xfId="44" xr:uid="{00000000-0005-0000-0000-000026000000}"/>
    <cellStyle name="Normal_Table G-Batch Pricing" xfId="38" xr:uid="{00000000-0005-0000-0000-000027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24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9.140625" defaultRowHeight="12.75" x14ac:dyDescent="0.2"/>
  <cols>
    <col min="1" max="1" width="5.5703125" style="18" customWidth="1"/>
    <col min="2" max="2" width="86" style="18" customWidth="1"/>
    <col min="3" max="4" width="20" customWidth="1"/>
    <col min="5" max="5" width="20" style="18" customWidth="1"/>
    <col min="6" max="6" width="11.7109375" style="18" customWidth="1"/>
    <col min="7" max="9" width="10.85546875" style="18" customWidth="1"/>
    <col min="10" max="10" width="11.7109375" style="18" customWidth="1"/>
    <col min="11" max="11" width="9.7109375" style="18" customWidth="1"/>
    <col min="12" max="12" width="11.7109375" style="18" customWidth="1"/>
    <col min="13" max="13" width="9.85546875" style="18" bestFit="1" customWidth="1"/>
    <col min="14" max="14" width="11.7109375" style="18" customWidth="1"/>
    <col min="15" max="15" width="9.7109375" style="18" bestFit="1" customWidth="1"/>
    <col min="16" max="16" width="11.7109375" style="18" customWidth="1"/>
    <col min="17" max="17" width="9.85546875" style="18" bestFit="1" customWidth="1"/>
    <col min="18" max="18" width="11.7109375" style="18" customWidth="1"/>
    <col min="19" max="19" width="9.85546875" style="18" bestFit="1" customWidth="1"/>
    <col min="20" max="20" width="11.7109375" style="18" customWidth="1"/>
    <col min="21" max="21" width="9.85546875" style="18" customWidth="1"/>
    <col min="22" max="22" width="11.7109375" style="18" customWidth="1"/>
    <col min="23" max="23" width="9.85546875" style="18" bestFit="1" customWidth="1"/>
    <col min="24" max="24" width="11.7109375" style="18" customWidth="1"/>
    <col min="25" max="25" width="9.85546875" style="18" customWidth="1"/>
    <col min="26" max="26" width="17" style="18" customWidth="1"/>
    <col min="27" max="27" width="15.28515625" style="18" customWidth="1"/>
    <col min="28" max="16384" width="9.140625" style="18"/>
  </cols>
  <sheetData>
    <row r="1" spans="1:61" ht="16.5" thickBot="1" x14ac:dyDescent="0.3">
      <c r="A1" s="880" t="s">
        <v>678</v>
      </c>
      <c r="B1" s="880"/>
      <c r="D1" s="40"/>
      <c r="E1" s="40"/>
    </row>
    <row r="2" spans="1:61" ht="31.5" customHeight="1" thickBot="1" x14ac:dyDescent="0.3">
      <c r="A2" s="693"/>
      <c r="B2" s="694"/>
      <c r="C2" s="119"/>
      <c r="D2" s="55"/>
      <c r="E2" s="15"/>
      <c r="F2" s="695" t="s">
        <v>677</v>
      </c>
      <c r="G2" s="696"/>
      <c r="H2" s="689" t="s">
        <v>656</v>
      </c>
      <c r="I2" s="690"/>
      <c r="J2" s="689" t="s">
        <v>655</v>
      </c>
      <c r="K2" s="690"/>
      <c r="L2" s="689" t="s">
        <v>41</v>
      </c>
      <c r="M2" s="690"/>
      <c r="N2" s="689" t="s">
        <v>42</v>
      </c>
      <c r="O2" s="691"/>
      <c r="P2" s="689" t="s">
        <v>43</v>
      </c>
      <c r="Q2" s="691"/>
      <c r="R2" s="689" t="s">
        <v>44</v>
      </c>
      <c r="S2" s="691"/>
      <c r="T2" s="689" t="s">
        <v>45</v>
      </c>
      <c r="U2" s="691"/>
      <c r="V2" s="689" t="s">
        <v>46</v>
      </c>
      <c r="W2" s="691"/>
      <c r="X2" s="689" t="s">
        <v>203</v>
      </c>
      <c r="Y2" s="690"/>
    </row>
    <row r="3" spans="1:61" ht="66.75" customHeight="1" x14ac:dyDescent="0.2">
      <c r="A3" s="1" t="s">
        <v>0</v>
      </c>
      <c r="B3" s="303" t="s">
        <v>1</v>
      </c>
      <c r="C3" s="578" t="s">
        <v>565</v>
      </c>
      <c r="D3" s="578" t="s">
        <v>165</v>
      </c>
      <c r="E3" s="579" t="s">
        <v>173</v>
      </c>
      <c r="F3" s="575" t="s">
        <v>157</v>
      </c>
      <c r="G3" s="576" t="s">
        <v>2</v>
      </c>
      <c r="H3" s="575" t="s">
        <v>157</v>
      </c>
      <c r="I3" s="576" t="s">
        <v>2</v>
      </c>
      <c r="J3" s="575" t="s">
        <v>157</v>
      </c>
      <c r="K3" s="577" t="s">
        <v>2</v>
      </c>
      <c r="L3" s="575" t="s">
        <v>157</v>
      </c>
      <c r="M3" s="576" t="s">
        <v>2</v>
      </c>
      <c r="N3" s="575" t="s">
        <v>157</v>
      </c>
      <c r="O3" s="576" t="s">
        <v>2</v>
      </c>
      <c r="P3" s="575" t="s">
        <v>157</v>
      </c>
      <c r="Q3" s="576" t="s">
        <v>2</v>
      </c>
      <c r="R3" s="575" t="s">
        <v>157</v>
      </c>
      <c r="S3" s="576" t="s">
        <v>2</v>
      </c>
      <c r="T3" s="575" t="s">
        <v>157</v>
      </c>
      <c r="U3" s="580" t="s">
        <v>2</v>
      </c>
      <c r="V3" s="575" t="s">
        <v>157</v>
      </c>
      <c r="W3" s="576" t="s">
        <v>2</v>
      </c>
      <c r="X3" s="575" t="s">
        <v>157</v>
      </c>
      <c r="Y3" s="576" t="s">
        <v>2</v>
      </c>
    </row>
    <row r="4" spans="1:61" x14ac:dyDescent="0.2">
      <c r="A4" s="7">
        <v>1</v>
      </c>
      <c r="B4" s="30" t="s">
        <v>4</v>
      </c>
      <c r="C4" s="317"/>
      <c r="D4" s="317"/>
      <c r="E4" s="54"/>
      <c r="F4" s="19"/>
      <c r="G4" s="36"/>
      <c r="H4" s="19"/>
      <c r="I4" s="668"/>
      <c r="J4" s="19"/>
      <c r="K4" s="75"/>
      <c r="L4" s="19"/>
      <c r="M4" s="36"/>
      <c r="N4" s="19"/>
      <c r="O4" s="36"/>
      <c r="P4" s="19"/>
      <c r="Q4" s="36"/>
      <c r="R4" s="19"/>
      <c r="S4" s="36"/>
      <c r="T4" s="97"/>
      <c r="U4" s="20"/>
      <c r="V4" s="19"/>
      <c r="W4" s="36"/>
      <c r="X4" s="19"/>
      <c r="Y4" s="36"/>
    </row>
    <row r="5" spans="1:61" ht="13.5" thickBot="1" x14ac:dyDescent="0.25">
      <c r="A5" s="9" t="s">
        <v>16</v>
      </c>
      <c r="B5" s="304" t="s">
        <v>150</v>
      </c>
      <c r="C5" s="318"/>
      <c r="D5" s="318"/>
      <c r="E5" s="96"/>
      <c r="F5" s="21"/>
      <c r="G5" s="91"/>
      <c r="H5" s="76"/>
      <c r="I5" s="76"/>
      <c r="J5" s="21"/>
      <c r="K5" s="76"/>
      <c r="L5" s="21"/>
      <c r="M5" s="91"/>
      <c r="N5" s="21"/>
      <c r="O5" s="91"/>
      <c r="P5" s="21"/>
      <c r="Q5" s="91"/>
      <c r="R5" s="21"/>
      <c r="S5" s="91"/>
      <c r="T5" s="103"/>
      <c r="U5" s="22"/>
      <c r="V5" s="21"/>
      <c r="W5" s="91"/>
      <c r="X5" s="21"/>
      <c r="Y5" s="91"/>
      <c r="AC5" s="23"/>
    </row>
    <row r="6" spans="1:61" x14ac:dyDescent="0.2">
      <c r="A6" s="4"/>
      <c r="B6" s="30" t="s">
        <v>151</v>
      </c>
      <c r="C6" s="317"/>
      <c r="D6" s="317"/>
      <c r="E6" s="54"/>
      <c r="F6" s="12"/>
      <c r="G6" s="35"/>
      <c r="H6" s="34"/>
      <c r="I6" s="670"/>
      <c r="J6" s="104"/>
      <c r="K6" s="100"/>
      <c r="L6" s="12"/>
      <c r="M6" s="35"/>
      <c r="N6" s="12"/>
      <c r="O6" s="35"/>
      <c r="P6" s="12"/>
      <c r="Q6" s="35"/>
      <c r="R6" s="12"/>
      <c r="S6" s="35"/>
      <c r="T6" s="98"/>
      <c r="U6" s="87"/>
      <c r="V6" s="12"/>
      <c r="W6" s="35"/>
      <c r="X6" s="12"/>
      <c r="Y6" s="35"/>
    </row>
    <row r="7" spans="1:61" x14ac:dyDescent="0.2">
      <c r="A7" s="4"/>
      <c r="B7" s="81" t="s">
        <v>143</v>
      </c>
      <c r="C7" s="609"/>
      <c r="D7" s="610"/>
      <c r="E7" s="611"/>
      <c r="F7" s="265"/>
      <c r="G7" s="608"/>
      <c r="H7" s="281"/>
      <c r="I7" s="611"/>
      <c r="J7" s="265"/>
      <c r="K7" s="608"/>
      <c r="L7" s="265"/>
      <c r="M7" s="608"/>
      <c r="N7" s="265"/>
      <c r="O7" s="608"/>
      <c r="P7" s="265"/>
      <c r="Q7" s="608"/>
      <c r="R7" s="265"/>
      <c r="S7" s="608"/>
      <c r="T7" s="265"/>
      <c r="U7" s="608"/>
      <c r="V7" s="265"/>
      <c r="W7" s="608"/>
      <c r="X7" s="265"/>
      <c r="Y7" s="608"/>
    </row>
    <row r="8" spans="1:61" x14ac:dyDescent="0.2">
      <c r="A8" s="4"/>
      <c r="B8" s="81" t="s">
        <v>122</v>
      </c>
      <c r="C8" s="541"/>
      <c r="D8" s="319"/>
      <c r="E8" s="53"/>
      <c r="F8" s="265"/>
      <c r="G8" s="608"/>
      <c r="H8" s="281"/>
      <c r="I8" s="611"/>
      <c r="J8" s="265"/>
      <c r="K8" s="608"/>
      <c r="L8" s="265"/>
      <c r="M8" s="608"/>
      <c r="N8" s="265"/>
      <c r="O8" s="608"/>
      <c r="P8" s="265"/>
      <c r="Q8" s="608"/>
      <c r="R8" s="265"/>
      <c r="S8" s="608"/>
      <c r="T8" s="265"/>
      <c r="U8" s="608"/>
      <c r="V8" s="265"/>
      <c r="W8" s="608"/>
      <c r="X8" s="265"/>
      <c r="Y8" s="608"/>
    </row>
    <row r="9" spans="1:61" x14ac:dyDescent="0.2">
      <c r="A9" s="4"/>
      <c r="B9" s="30" t="s">
        <v>152</v>
      </c>
      <c r="C9" s="317"/>
      <c r="D9" s="317"/>
      <c r="E9" s="54"/>
      <c r="F9" s="12"/>
      <c r="G9" s="35"/>
      <c r="H9" s="34"/>
      <c r="I9" s="671"/>
      <c r="J9" s="34"/>
      <c r="K9" s="101"/>
      <c r="L9" s="12"/>
      <c r="M9" s="35"/>
      <c r="N9" s="12"/>
      <c r="O9" s="35"/>
      <c r="P9" s="12"/>
      <c r="Q9" s="35"/>
      <c r="R9" s="12"/>
      <c r="S9" s="35"/>
      <c r="T9" s="98"/>
      <c r="U9" s="87"/>
      <c r="V9" s="12"/>
      <c r="W9" s="35"/>
      <c r="X9" s="12"/>
      <c r="Y9" s="35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x14ac:dyDescent="0.2">
      <c r="A10" s="4"/>
      <c r="B10" s="81" t="s">
        <v>143</v>
      </c>
      <c r="C10" s="609"/>
      <c r="D10" s="610"/>
      <c r="E10" s="611"/>
      <c r="F10" s="265"/>
      <c r="G10" s="608"/>
      <c r="H10" s="281"/>
      <c r="I10" s="611"/>
      <c r="J10" s="265"/>
      <c r="K10" s="608"/>
      <c r="L10" s="265"/>
      <c r="M10" s="608"/>
      <c r="N10" s="265"/>
      <c r="O10" s="608"/>
      <c r="P10" s="265"/>
      <c r="Q10" s="608"/>
      <c r="R10" s="265"/>
      <c r="S10" s="608"/>
      <c r="T10" s="265"/>
      <c r="U10" s="608"/>
      <c r="V10" s="265"/>
      <c r="W10" s="608"/>
      <c r="X10" s="265"/>
      <c r="Y10" s="60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x14ac:dyDescent="0.2">
      <c r="A11" s="4"/>
      <c r="B11" s="81" t="s">
        <v>122</v>
      </c>
      <c r="C11" s="541"/>
      <c r="D11" s="319"/>
      <c r="E11" s="53"/>
      <c r="F11" s="265"/>
      <c r="G11" s="608"/>
      <c r="H11" s="281"/>
      <c r="I11" s="611"/>
      <c r="J11" s="265"/>
      <c r="K11" s="608"/>
      <c r="L11" s="265"/>
      <c r="M11" s="608"/>
      <c r="N11" s="265"/>
      <c r="O11" s="608"/>
      <c r="P11" s="265"/>
      <c r="Q11" s="608"/>
      <c r="R11" s="265"/>
      <c r="S11" s="608"/>
      <c r="T11" s="265"/>
      <c r="U11" s="608"/>
      <c r="V11" s="265"/>
      <c r="W11" s="608"/>
      <c r="X11" s="265"/>
      <c r="Y11" s="608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x14ac:dyDescent="0.2">
      <c r="A12" s="4"/>
      <c r="B12" s="30" t="s">
        <v>153</v>
      </c>
      <c r="C12" s="317"/>
      <c r="D12" s="317"/>
      <c r="E12" s="54"/>
      <c r="F12" s="12"/>
      <c r="G12" s="35"/>
      <c r="H12" s="34"/>
      <c r="I12" s="671"/>
      <c r="J12" s="34"/>
      <c r="K12" s="101"/>
      <c r="L12" s="12"/>
      <c r="M12" s="35"/>
      <c r="N12" s="12"/>
      <c r="O12" s="35"/>
      <c r="P12" s="12"/>
      <c r="Q12" s="35"/>
      <c r="R12" s="12"/>
      <c r="S12" s="35"/>
      <c r="T12" s="98"/>
      <c r="U12" s="87"/>
      <c r="V12" s="12"/>
      <c r="W12" s="35"/>
      <c r="X12" s="12"/>
      <c r="Y12" s="35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x14ac:dyDescent="0.2">
      <c r="A13" s="4"/>
      <c r="B13" s="81" t="s">
        <v>143</v>
      </c>
      <c r="C13" s="609"/>
      <c r="D13" s="610"/>
      <c r="E13" s="611"/>
      <c r="F13" s="265"/>
      <c r="G13" s="608"/>
      <c r="H13" s="281"/>
      <c r="I13" s="611"/>
      <c r="J13" s="265"/>
      <c r="K13" s="608"/>
      <c r="L13" s="265"/>
      <c r="M13" s="608"/>
      <c r="N13" s="265"/>
      <c r="O13" s="608"/>
      <c r="P13" s="265"/>
      <c r="Q13" s="608"/>
      <c r="R13" s="265"/>
      <c r="S13" s="608"/>
      <c r="T13" s="265"/>
      <c r="U13" s="608"/>
      <c r="V13" s="265"/>
      <c r="W13" s="608"/>
      <c r="X13" s="265"/>
      <c r="Y13" s="608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x14ac:dyDescent="0.2">
      <c r="A14" s="4"/>
      <c r="B14" s="81" t="s">
        <v>122</v>
      </c>
      <c r="C14" s="541"/>
      <c r="D14" s="319"/>
      <c r="E14" s="53"/>
      <c r="F14" s="265"/>
      <c r="G14" s="608"/>
      <c r="H14" s="281"/>
      <c r="I14" s="611"/>
      <c r="J14" s="265"/>
      <c r="K14" s="608"/>
      <c r="L14" s="265"/>
      <c r="M14" s="608"/>
      <c r="N14" s="265"/>
      <c r="O14" s="608"/>
      <c r="P14" s="265"/>
      <c r="Q14" s="608"/>
      <c r="R14" s="265"/>
      <c r="S14" s="608"/>
      <c r="T14" s="265"/>
      <c r="U14" s="608"/>
      <c r="V14" s="265"/>
      <c r="W14" s="608"/>
      <c r="X14" s="265"/>
      <c r="Y14" s="608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x14ac:dyDescent="0.2">
      <c r="A15" s="4"/>
      <c r="B15" s="30" t="s">
        <v>154</v>
      </c>
      <c r="C15" s="317"/>
      <c r="D15" s="317"/>
      <c r="E15" s="54"/>
      <c r="F15" s="12"/>
      <c r="G15" s="35"/>
      <c r="H15" s="34"/>
      <c r="I15" s="671"/>
      <c r="J15" s="34"/>
      <c r="K15" s="101"/>
      <c r="L15" s="12"/>
      <c r="M15" s="35"/>
      <c r="N15" s="12"/>
      <c r="O15" s="35"/>
      <c r="P15" s="12"/>
      <c r="Q15" s="35"/>
      <c r="R15" s="12"/>
      <c r="S15" s="35"/>
      <c r="T15" s="98"/>
      <c r="U15" s="87"/>
      <c r="V15" s="12"/>
      <c r="W15" s="35"/>
      <c r="X15" s="12"/>
      <c r="Y15" s="3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x14ac:dyDescent="0.2">
      <c r="A16" s="4"/>
      <c r="B16" s="81" t="s">
        <v>143</v>
      </c>
      <c r="C16" s="609"/>
      <c r="D16" s="610"/>
      <c r="E16" s="611"/>
      <c r="F16" s="265"/>
      <c r="G16" s="608"/>
      <c r="H16" s="281"/>
      <c r="I16" s="611"/>
      <c r="J16" s="265"/>
      <c r="K16" s="608"/>
      <c r="L16" s="265"/>
      <c r="M16" s="608"/>
      <c r="N16" s="265"/>
      <c r="O16" s="608"/>
      <c r="P16" s="265"/>
      <c r="Q16" s="608"/>
      <c r="R16" s="265"/>
      <c r="S16" s="608"/>
      <c r="T16" s="265"/>
      <c r="U16" s="608"/>
      <c r="V16" s="265"/>
      <c r="W16" s="608"/>
      <c r="X16" s="265"/>
      <c r="Y16" s="608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x14ac:dyDescent="0.2">
      <c r="A17" s="4"/>
      <c r="B17" s="81" t="s">
        <v>122</v>
      </c>
      <c r="C17" s="541"/>
      <c r="D17" s="319"/>
      <c r="E17" s="53"/>
      <c r="F17" s="265"/>
      <c r="G17" s="608"/>
      <c r="H17" s="281"/>
      <c r="I17" s="611"/>
      <c r="J17" s="265"/>
      <c r="K17" s="608"/>
      <c r="L17" s="265"/>
      <c r="M17" s="608"/>
      <c r="N17" s="265"/>
      <c r="O17" s="608"/>
      <c r="P17" s="265"/>
      <c r="Q17" s="608"/>
      <c r="R17" s="265"/>
      <c r="S17" s="608"/>
      <c r="T17" s="265"/>
      <c r="U17" s="608"/>
      <c r="V17" s="265"/>
      <c r="W17" s="608"/>
      <c r="X17" s="265"/>
      <c r="Y17" s="608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x14ac:dyDescent="0.2">
      <c r="A18" s="4"/>
      <c r="B18" s="30" t="s">
        <v>155</v>
      </c>
      <c r="C18" s="317"/>
      <c r="D18" s="317"/>
      <c r="E18" s="54"/>
      <c r="F18" s="12"/>
      <c r="G18" s="35"/>
      <c r="H18" s="34"/>
      <c r="I18" s="671"/>
      <c r="J18" s="34"/>
      <c r="K18" s="101"/>
      <c r="L18" s="12"/>
      <c r="M18" s="35"/>
      <c r="N18" s="12"/>
      <c r="O18" s="35"/>
      <c r="P18" s="12"/>
      <c r="Q18" s="35"/>
      <c r="R18" s="12"/>
      <c r="S18" s="35"/>
      <c r="T18" s="98"/>
      <c r="U18" s="87"/>
      <c r="V18" s="12"/>
      <c r="W18" s="35"/>
      <c r="X18" s="12"/>
      <c r="Y18" s="35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x14ac:dyDescent="0.2">
      <c r="A19" s="4"/>
      <c r="B19" s="81" t="s">
        <v>143</v>
      </c>
      <c r="C19" s="609"/>
      <c r="D19" s="610"/>
      <c r="E19" s="611"/>
      <c r="F19" s="265"/>
      <c r="G19" s="608"/>
      <c r="H19" s="281"/>
      <c r="I19" s="611"/>
      <c r="J19" s="265"/>
      <c r="K19" s="608"/>
      <c r="L19" s="265"/>
      <c r="M19" s="608"/>
      <c r="N19" s="265"/>
      <c r="O19" s="608"/>
      <c r="P19" s="265"/>
      <c r="Q19" s="608"/>
      <c r="R19" s="265"/>
      <c r="S19" s="608"/>
      <c r="T19" s="265"/>
      <c r="U19" s="608"/>
      <c r="V19" s="265"/>
      <c r="W19" s="608"/>
      <c r="X19" s="265"/>
      <c r="Y19" s="608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x14ac:dyDescent="0.2">
      <c r="A20" s="4"/>
      <c r="B20" s="81" t="s">
        <v>122</v>
      </c>
      <c r="C20" s="541"/>
      <c r="D20" s="319"/>
      <c r="E20" s="53"/>
      <c r="F20" s="265"/>
      <c r="G20" s="608"/>
      <c r="H20" s="281"/>
      <c r="I20" s="611"/>
      <c r="J20" s="265"/>
      <c r="K20" s="608"/>
      <c r="L20" s="265"/>
      <c r="M20" s="608"/>
      <c r="N20" s="265"/>
      <c r="O20" s="608"/>
      <c r="P20" s="265"/>
      <c r="Q20" s="608"/>
      <c r="R20" s="265"/>
      <c r="S20" s="608"/>
      <c r="T20" s="265"/>
      <c r="U20" s="608"/>
      <c r="V20" s="265"/>
      <c r="W20" s="608"/>
      <c r="X20" s="265"/>
      <c r="Y20" s="608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x14ac:dyDescent="0.2">
      <c r="A21" s="127"/>
      <c r="B21" s="128"/>
      <c r="C21" s="541"/>
      <c r="D21" s="320"/>
      <c r="E21" s="133"/>
      <c r="F21" s="134"/>
      <c r="G21" s="135"/>
      <c r="H21" s="137"/>
      <c r="I21" s="137"/>
      <c r="J21" s="136"/>
      <c r="K21" s="137"/>
      <c r="L21" s="134"/>
      <c r="M21" s="135"/>
      <c r="N21" s="134"/>
      <c r="O21" s="135"/>
      <c r="P21" s="134"/>
      <c r="Q21" s="135"/>
      <c r="R21" s="134"/>
      <c r="S21" s="135"/>
      <c r="T21" s="138"/>
      <c r="U21" s="139"/>
      <c r="V21" s="134"/>
      <c r="W21" s="135"/>
      <c r="X21" s="134"/>
      <c r="Y21" s="135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ht="13.5" thickBot="1" x14ac:dyDescent="0.25">
      <c r="A22" s="9" t="s">
        <v>15</v>
      </c>
      <c r="B22" s="304" t="s">
        <v>142</v>
      </c>
      <c r="C22" s="318"/>
      <c r="D22" s="318"/>
      <c r="E22" s="96"/>
      <c r="F22" s="21"/>
      <c r="G22" s="91"/>
      <c r="H22" s="76"/>
      <c r="I22" s="76"/>
      <c r="J22" s="21"/>
      <c r="K22" s="76"/>
      <c r="L22" s="21"/>
      <c r="M22" s="91"/>
      <c r="N22" s="21"/>
      <c r="O22" s="91"/>
      <c r="P22" s="21"/>
      <c r="Q22" s="91"/>
      <c r="R22" s="21"/>
      <c r="S22" s="91"/>
      <c r="T22" s="103"/>
      <c r="U22" s="22"/>
      <c r="V22" s="21"/>
      <c r="W22" s="91"/>
      <c r="X22" s="21"/>
      <c r="Y22" s="91"/>
      <c r="AC22" s="23"/>
    </row>
    <row r="23" spans="1:61" x14ac:dyDescent="0.2">
      <c r="A23" s="4"/>
      <c r="B23" s="30" t="s">
        <v>6</v>
      </c>
      <c r="C23" s="317"/>
      <c r="D23" s="317"/>
      <c r="E23" s="54"/>
      <c r="F23" s="12"/>
      <c r="G23" s="35"/>
      <c r="H23" s="34"/>
      <c r="I23" s="670"/>
      <c r="J23" s="104"/>
      <c r="K23" s="100"/>
      <c r="L23" s="12"/>
      <c r="M23" s="35"/>
      <c r="N23" s="12"/>
      <c r="O23" s="35"/>
      <c r="P23" s="12"/>
      <c r="Q23" s="35"/>
      <c r="R23" s="12"/>
      <c r="S23" s="35"/>
      <c r="T23" s="98"/>
      <c r="U23" s="87"/>
      <c r="V23" s="12"/>
      <c r="W23" s="35"/>
      <c r="X23" s="12"/>
      <c r="Y23" s="35"/>
    </row>
    <row r="24" spans="1:61" x14ac:dyDescent="0.2">
      <c r="A24" s="4"/>
      <c r="B24" s="81" t="s">
        <v>143</v>
      </c>
      <c r="C24" s="609"/>
      <c r="D24" s="610"/>
      <c r="E24" s="611"/>
      <c r="F24" s="265"/>
      <c r="G24" s="608"/>
      <c r="H24" s="281"/>
      <c r="I24" s="611"/>
      <c r="J24" s="265"/>
      <c r="K24" s="608"/>
      <c r="L24" s="265"/>
      <c r="M24" s="608"/>
      <c r="N24" s="265"/>
      <c r="O24" s="608"/>
      <c r="P24" s="265"/>
      <c r="Q24" s="608"/>
      <c r="R24" s="265"/>
      <c r="S24" s="608"/>
      <c r="T24" s="265"/>
      <c r="U24" s="608"/>
      <c r="V24" s="265"/>
      <c r="W24" s="608"/>
      <c r="X24" s="265"/>
      <c r="Y24" s="608"/>
    </row>
    <row r="25" spans="1:61" x14ac:dyDescent="0.2">
      <c r="A25" s="4"/>
      <c r="B25" s="81" t="s">
        <v>122</v>
      </c>
      <c r="C25" s="541"/>
      <c r="D25" s="319"/>
      <c r="E25" s="53"/>
      <c r="F25" s="265"/>
      <c r="G25" s="608"/>
      <c r="H25" s="281"/>
      <c r="I25" s="611"/>
      <c r="J25" s="265"/>
      <c r="K25" s="608"/>
      <c r="L25" s="265"/>
      <c r="M25" s="608"/>
      <c r="N25" s="265"/>
      <c r="O25" s="608"/>
      <c r="P25" s="265"/>
      <c r="Q25" s="608"/>
      <c r="R25" s="265"/>
      <c r="S25" s="608"/>
      <c r="T25" s="265"/>
      <c r="U25" s="608"/>
      <c r="V25" s="265"/>
      <c r="W25" s="608"/>
      <c r="X25" s="265"/>
      <c r="Y25" s="608"/>
    </row>
    <row r="26" spans="1:61" x14ac:dyDescent="0.2">
      <c r="A26" s="4"/>
      <c r="B26" s="30" t="s">
        <v>7</v>
      </c>
      <c r="C26" s="317"/>
      <c r="D26" s="317"/>
      <c r="E26" s="54"/>
      <c r="F26" s="12"/>
      <c r="G26" s="35"/>
      <c r="H26" s="34"/>
      <c r="I26" s="671"/>
      <c r="J26" s="34"/>
      <c r="K26" s="101"/>
      <c r="L26" s="12"/>
      <c r="M26" s="35"/>
      <c r="N26" s="12"/>
      <c r="O26" s="35"/>
      <c r="P26" s="12"/>
      <c r="Q26" s="35"/>
      <c r="R26" s="12"/>
      <c r="S26" s="35"/>
      <c r="T26" s="98"/>
      <c r="U26" s="87"/>
      <c r="V26" s="12"/>
      <c r="W26" s="35"/>
      <c r="X26" s="12"/>
      <c r="Y26" s="3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x14ac:dyDescent="0.2">
      <c r="A27" s="4"/>
      <c r="B27" s="81" t="s">
        <v>143</v>
      </c>
      <c r="C27" s="609"/>
      <c r="D27" s="610"/>
      <c r="E27" s="611"/>
      <c r="F27" s="265"/>
      <c r="G27" s="608"/>
      <c r="H27" s="281"/>
      <c r="I27" s="611"/>
      <c r="J27" s="265"/>
      <c r="K27" s="608"/>
      <c r="L27" s="265"/>
      <c r="M27" s="608"/>
      <c r="N27" s="265"/>
      <c r="O27" s="608"/>
      <c r="P27" s="265"/>
      <c r="Q27" s="608"/>
      <c r="R27" s="265"/>
      <c r="S27" s="608"/>
      <c r="T27" s="265"/>
      <c r="U27" s="608"/>
      <c r="V27" s="265"/>
      <c r="W27" s="608"/>
      <c r="X27" s="265"/>
      <c r="Y27" s="608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x14ac:dyDescent="0.2">
      <c r="A28" s="4"/>
      <c r="B28" s="81" t="s">
        <v>122</v>
      </c>
      <c r="C28" s="541"/>
      <c r="D28" s="319"/>
      <c r="E28" s="53"/>
      <c r="F28" s="265"/>
      <c r="G28" s="608"/>
      <c r="H28" s="281"/>
      <c r="I28" s="611"/>
      <c r="J28" s="265"/>
      <c r="K28" s="608"/>
      <c r="L28" s="265"/>
      <c r="M28" s="608"/>
      <c r="N28" s="265"/>
      <c r="O28" s="608"/>
      <c r="P28" s="265"/>
      <c r="Q28" s="608"/>
      <c r="R28" s="265"/>
      <c r="S28" s="608"/>
      <c r="T28" s="265"/>
      <c r="U28" s="608"/>
      <c r="V28" s="265"/>
      <c r="W28" s="608"/>
      <c r="X28" s="265"/>
      <c r="Y28" s="608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x14ac:dyDescent="0.2">
      <c r="A29" s="4"/>
      <c r="B29" s="30" t="s">
        <v>22</v>
      </c>
      <c r="C29" s="317"/>
      <c r="D29" s="317"/>
      <c r="E29" s="54"/>
      <c r="F29" s="12"/>
      <c r="G29" s="35"/>
      <c r="H29" s="34"/>
      <c r="I29" s="671"/>
      <c r="J29" s="34"/>
      <c r="K29" s="101"/>
      <c r="L29" s="12"/>
      <c r="M29" s="35"/>
      <c r="N29" s="12"/>
      <c r="O29" s="35"/>
      <c r="P29" s="12"/>
      <c r="Q29" s="35"/>
      <c r="R29" s="12"/>
      <c r="S29" s="35"/>
      <c r="T29" s="98"/>
      <c r="U29" s="87"/>
      <c r="V29" s="12"/>
      <c r="W29" s="35"/>
      <c r="X29" s="12"/>
      <c r="Y29" s="3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x14ac:dyDescent="0.2">
      <c r="A30" s="4"/>
      <c r="B30" s="81" t="s">
        <v>143</v>
      </c>
      <c r="C30" s="609"/>
      <c r="D30" s="610"/>
      <c r="E30" s="611"/>
      <c r="F30" s="265"/>
      <c r="G30" s="608"/>
      <c r="H30" s="281"/>
      <c r="I30" s="611"/>
      <c r="J30" s="265"/>
      <c r="K30" s="608"/>
      <c r="L30" s="265"/>
      <c r="M30" s="608"/>
      <c r="N30" s="265"/>
      <c r="O30" s="608"/>
      <c r="P30" s="265"/>
      <c r="Q30" s="608"/>
      <c r="R30" s="265"/>
      <c r="S30" s="608"/>
      <c r="T30" s="265"/>
      <c r="U30" s="608"/>
      <c r="V30" s="265"/>
      <c r="W30" s="608"/>
      <c r="X30" s="265"/>
      <c r="Y30" s="608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x14ac:dyDescent="0.2">
      <c r="A31" s="4"/>
      <c r="B31" s="81" t="s">
        <v>122</v>
      </c>
      <c r="C31" s="541"/>
      <c r="D31" s="319"/>
      <c r="E31" s="53"/>
      <c r="F31" s="265"/>
      <c r="G31" s="608"/>
      <c r="H31" s="281"/>
      <c r="I31" s="611"/>
      <c r="J31" s="265"/>
      <c r="K31" s="608"/>
      <c r="L31" s="265"/>
      <c r="M31" s="608"/>
      <c r="N31" s="265"/>
      <c r="O31" s="608"/>
      <c r="P31" s="265"/>
      <c r="Q31" s="608"/>
      <c r="R31" s="265"/>
      <c r="S31" s="608"/>
      <c r="T31" s="265"/>
      <c r="U31" s="608"/>
      <c r="V31" s="265"/>
      <c r="W31" s="608"/>
      <c r="X31" s="265"/>
      <c r="Y31" s="608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x14ac:dyDescent="0.2">
      <c r="A32" s="4"/>
      <c r="B32" s="30" t="s">
        <v>23</v>
      </c>
      <c r="C32" s="317"/>
      <c r="D32" s="317"/>
      <c r="E32" s="54"/>
      <c r="F32" s="12"/>
      <c r="G32" s="35"/>
      <c r="H32" s="34"/>
      <c r="I32" s="671"/>
      <c r="J32" s="34"/>
      <c r="K32" s="101"/>
      <c r="L32" s="12"/>
      <c r="M32" s="35"/>
      <c r="N32" s="12"/>
      <c r="O32" s="35"/>
      <c r="P32" s="12"/>
      <c r="Q32" s="35"/>
      <c r="R32" s="12"/>
      <c r="S32" s="35"/>
      <c r="T32" s="98"/>
      <c r="U32" s="87"/>
      <c r="V32" s="12"/>
      <c r="W32" s="35"/>
      <c r="X32" s="12"/>
      <c r="Y32" s="35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x14ac:dyDescent="0.2">
      <c r="A33" s="4"/>
      <c r="B33" s="81" t="s">
        <v>143</v>
      </c>
      <c r="C33" s="609"/>
      <c r="D33" s="610"/>
      <c r="E33" s="611"/>
      <c r="F33" s="265"/>
      <c r="G33" s="608"/>
      <c r="H33" s="281"/>
      <c r="I33" s="611"/>
      <c r="J33" s="265"/>
      <c r="K33" s="608"/>
      <c r="L33" s="265"/>
      <c r="M33" s="608"/>
      <c r="N33" s="265"/>
      <c r="O33" s="608"/>
      <c r="P33" s="265"/>
      <c r="Q33" s="608"/>
      <c r="R33" s="265"/>
      <c r="S33" s="608"/>
      <c r="T33" s="265"/>
      <c r="U33" s="608"/>
      <c r="V33" s="265"/>
      <c r="W33" s="608"/>
      <c r="X33" s="265"/>
      <c r="Y33" s="608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x14ac:dyDescent="0.2">
      <c r="A34" s="4"/>
      <c r="B34" s="81" t="s">
        <v>122</v>
      </c>
      <c r="C34" s="541"/>
      <c r="D34" s="319"/>
      <c r="E34" s="53"/>
      <c r="F34" s="265"/>
      <c r="G34" s="608"/>
      <c r="H34" s="281"/>
      <c r="I34" s="611"/>
      <c r="J34" s="265"/>
      <c r="K34" s="608"/>
      <c r="L34" s="265"/>
      <c r="M34" s="608"/>
      <c r="N34" s="265"/>
      <c r="O34" s="608"/>
      <c r="P34" s="265"/>
      <c r="Q34" s="608"/>
      <c r="R34" s="265"/>
      <c r="S34" s="608"/>
      <c r="T34" s="265"/>
      <c r="U34" s="608"/>
      <c r="V34" s="265"/>
      <c r="W34" s="608"/>
      <c r="X34" s="265"/>
      <c r="Y34" s="608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x14ac:dyDescent="0.2">
      <c r="A35" s="4"/>
      <c r="B35" s="30" t="s">
        <v>24</v>
      </c>
      <c r="C35" s="317"/>
      <c r="D35" s="317"/>
      <c r="E35" s="54"/>
      <c r="F35" s="12"/>
      <c r="G35" s="35"/>
      <c r="H35" s="34"/>
      <c r="I35" s="671"/>
      <c r="J35" s="34"/>
      <c r="K35" s="101"/>
      <c r="L35" s="12"/>
      <c r="M35" s="35"/>
      <c r="N35" s="12"/>
      <c r="O35" s="35"/>
      <c r="P35" s="12"/>
      <c r="Q35" s="35"/>
      <c r="R35" s="12"/>
      <c r="S35" s="35"/>
      <c r="T35" s="98"/>
      <c r="U35" s="87"/>
      <c r="V35" s="12"/>
      <c r="W35" s="35"/>
      <c r="X35" s="12"/>
      <c r="Y35" s="3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x14ac:dyDescent="0.2">
      <c r="A36" s="4"/>
      <c r="B36" s="81" t="s">
        <v>143</v>
      </c>
      <c r="C36" s="609"/>
      <c r="D36" s="610"/>
      <c r="E36" s="611"/>
      <c r="F36" s="265"/>
      <c r="G36" s="608"/>
      <c r="H36" s="281"/>
      <c r="I36" s="611"/>
      <c r="J36" s="265"/>
      <c r="K36" s="608"/>
      <c r="L36" s="265"/>
      <c r="M36" s="608"/>
      <c r="N36" s="265"/>
      <c r="O36" s="608"/>
      <c r="P36" s="265"/>
      <c r="Q36" s="608"/>
      <c r="R36" s="265"/>
      <c r="S36" s="608"/>
      <c r="T36" s="265"/>
      <c r="U36" s="608"/>
      <c r="V36" s="265"/>
      <c r="W36" s="608"/>
      <c r="X36" s="265"/>
      <c r="Y36" s="608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</row>
    <row r="37" spans="1:61" x14ac:dyDescent="0.2">
      <c r="A37" s="4"/>
      <c r="B37" s="81" t="s">
        <v>122</v>
      </c>
      <c r="C37" s="541"/>
      <c r="D37" s="319"/>
      <c r="E37" s="53"/>
      <c r="F37" s="265"/>
      <c r="G37" s="608"/>
      <c r="H37" s="281"/>
      <c r="I37" s="611"/>
      <c r="J37" s="265"/>
      <c r="K37" s="608"/>
      <c r="L37" s="265"/>
      <c r="M37" s="608"/>
      <c r="N37" s="265"/>
      <c r="O37" s="608"/>
      <c r="P37" s="265"/>
      <c r="Q37" s="608"/>
      <c r="R37" s="265"/>
      <c r="S37" s="608"/>
      <c r="T37" s="265"/>
      <c r="U37" s="608"/>
      <c r="V37" s="265"/>
      <c r="W37" s="608"/>
      <c r="X37" s="265"/>
      <c r="Y37" s="608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1:61" x14ac:dyDescent="0.2">
      <c r="A38" s="10"/>
      <c r="B38" s="37"/>
      <c r="C38" s="541"/>
      <c r="D38" s="319"/>
      <c r="E38" s="53"/>
      <c r="F38" s="13"/>
      <c r="G38" s="92"/>
      <c r="H38" s="672"/>
      <c r="I38" s="672"/>
      <c r="J38" s="105"/>
      <c r="K38" s="102"/>
      <c r="L38" s="13"/>
      <c r="M38" s="92"/>
      <c r="N38" s="13"/>
      <c r="O38" s="92"/>
      <c r="P38" s="13"/>
      <c r="Q38" s="92"/>
      <c r="R38" s="13"/>
      <c r="S38" s="92"/>
      <c r="T38" s="99"/>
      <c r="U38" s="88"/>
      <c r="V38" s="13"/>
      <c r="W38" s="92"/>
      <c r="X38" s="13"/>
      <c r="Y38" s="92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1:61" x14ac:dyDescent="0.2">
      <c r="A39" s="7" t="s">
        <v>17</v>
      </c>
      <c r="B39" s="304" t="s">
        <v>144</v>
      </c>
      <c r="C39" s="318"/>
      <c r="D39" s="321"/>
      <c r="E39" s="118"/>
      <c r="F39" s="13"/>
      <c r="G39" s="92"/>
      <c r="H39" s="672"/>
      <c r="I39" s="672"/>
      <c r="J39" s="105"/>
      <c r="K39" s="102"/>
      <c r="L39" s="13"/>
      <c r="M39" s="92"/>
      <c r="N39" s="13"/>
      <c r="O39" s="92"/>
      <c r="P39" s="13"/>
      <c r="Q39" s="92"/>
      <c r="R39" s="13"/>
      <c r="S39" s="92"/>
      <c r="T39" s="99"/>
      <c r="U39" s="88"/>
      <c r="V39" s="13"/>
      <c r="W39" s="92"/>
      <c r="X39" s="13"/>
      <c r="Y39" s="92"/>
    </row>
    <row r="40" spans="1:61" x14ac:dyDescent="0.2">
      <c r="A40" s="4"/>
      <c r="B40" s="30" t="s">
        <v>8</v>
      </c>
      <c r="C40" s="317"/>
      <c r="D40" s="317"/>
      <c r="E40" s="54"/>
      <c r="F40" s="12"/>
      <c r="G40" s="35"/>
      <c r="H40" s="34"/>
      <c r="I40" s="671"/>
      <c r="J40" s="34"/>
      <c r="K40" s="101"/>
      <c r="L40" s="12"/>
      <c r="M40" s="35"/>
      <c r="N40" s="12"/>
      <c r="O40" s="35"/>
      <c r="P40" s="12"/>
      <c r="Q40" s="35"/>
      <c r="R40" s="12"/>
      <c r="S40" s="35"/>
      <c r="T40" s="98"/>
      <c r="U40" s="87"/>
      <c r="V40" s="12"/>
      <c r="W40" s="35"/>
      <c r="X40" s="12"/>
      <c r="Y40" s="35"/>
    </row>
    <row r="41" spans="1:61" x14ac:dyDescent="0.2">
      <c r="A41" s="4"/>
      <c r="B41" s="81" t="s">
        <v>143</v>
      </c>
      <c r="C41" s="609"/>
      <c r="D41" s="610"/>
      <c r="E41" s="611"/>
      <c r="F41" s="265"/>
      <c r="G41" s="608"/>
      <c r="H41" s="281"/>
      <c r="I41" s="611"/>
      <c r="J41" s="265"/>
      <c r="K41" s="608"/>
      <c r="L41" s="265"/>
      <c r="M41" s="608"/>
      <c r="N41" s="265"/>
      <c r="O41" s="608"/>
      <c r="P41" s="265"/>
      <c r="Q41" s="608"/>
      <c r="R41" s="265"/>
      <c r="S41" s="608"/>
      <c r="T41" s="265"/>
      <c r="U41" s="608"/>
      <c r="V41" s="265"/>
      <c r="W41" s="608"/>
      <c r="X41" s="265"/>
      <c r="Y41" s="608"/>
    </row>
    <row r="42" spans="1:61" x14ac:dyDescent="0.2">
      <c r="A42" s="4"/>
      <c r="B42" s="81" t="s">
        <v>122</v>
      </c>
      <c r="C42" s="541"/>
      <c r="D42" s="319"/>
      <c r="E42" s="53"/>
      <c r="F42" s="265"/>
      <c r="G42" s="608"/>
      <c r="H42" s="281"/>
      <c r="I42" s="611"/>
      <c r="J42" s="265"/>
      <c r="K42" s="608"/>
      <c r="L42" s="265"/>
      <c r="M42" s="608"/>
      <c r="N42" s="265"/>
      <c r="O42" s="608"/>
      <c r="P42" s="265"/>
      <c r="Q42" s="608"/>
      <c r="R42" s="265"/>
      <c r="S42" s="608"/>
      <c r="T42" s="265"/>
      <c r="U42" s="608"/>
      <c r="V42" s="265"/>
      <c r="W42" s="608"/>
      <c r="X42" s="265"/>
      <c r="Y42" s="608"/>
    </row>
    <row r="43" spans="1:61" x14ac:dyDescent="0.2">
      <c r="A43" s="4"/>
      <c r="B43" s="30" t="s">
        <v>5</v>
      </c>
      <c r="C43" s="317"/>
      <c r="D43" s="317"/>
      <c r="E43" s="54"/>
      <c r="F43" s="12"/>
      <c r="G43" s="35"/>
      <c r="H43" s="34"/>
      <c r="I43" s="671"/>
      <c r="J43" s="34"/>
      <c r="K43" s="101"/>
      <c r="L43" s="12"/>
      <c r="M43" s="35"/>
      <c r="N43" s="12"/>
      <c r="O43" s="35"/>
      <c r="P43" s="12"/>
      <c r="Q43" s="35"/>
      <c r="R43" s="12"/>
      <c r="S43" s="35"/>
      <c r="T43" s="98"/>
      <c r="U43" s="87"/>
      <c r="V43" s="12"/>
      <c r="W43" s="35"/>
      <c r="X43" s="12"/>
      <c r="Y43" s="35"/>
    </row>
    <row r="44" spans="1:61" x14ac:dyDescent="0.2">
      <c r="A44" s="4"/>
      <c r="B44" s="81" t="s">
        <v>143</v>
      </c>
      <c r="C44" s="609"/>
      <c r="D44" s="610"/>
      <c r="E44" s="611"/>
      <c r="F44" s="265"/>
      <c r="G44" s="608"/>
      <c r="H44" s="281"/>
      <c r="I44" s="611"/>
      <c r="J44" s="265"/>
      <c r="K44" s="608"/>
      <c r="L44" s="265"/>
      <c r="M44" s="608"/>
      <c r="N44" s="265"/>
      <c r="O44" s="608"/>
      <c r="P44" s="265"/>
      <c r="Q44" s="608"/>
      <c r="R44" s="265"/>
      <c r="S44" s="608"/>
      <c r="T44" s="265"/>
      <c r="U44" s="608"/>
      <c r="V44" s="265"/>
      <c r="W44" s="608"/>
      <c r="X44" s="265"/>
      <c r="Y44" s="608"/>
    </row>
    <row r="45" spans="1:61" x14ac:dyDescent="0.2">
      <c r="A45" s="4"/>
      <c r="B45" s="81" t="s">
        <v>122</v>
      </c>
      <c r="C45" s="541"/>
      <c r="D45" s="319"/>
      <c r="E45" s="53"/>
      <c r="F45" s="265"/>
      <c r="G45" s="608"/>
      <c r="H45" s="281"/>
      <c r="I45" s="611"/>
      <c r="J45" s="265"/>
      <c r="K45" s="608"/>
      <c r="L45" s="265"/>
      <c r="M45" s="608"/>
      <c r="N45" s="265"/>
      <c r="O45" s="608"/>
      <c r="P45" s="265"/>
      <c r="Q45" s="608"/>
      <c r="R45" s="265"/>
      <c r="S45" s="608"/>
      <c r="T45" s="265"/>
      <c r="U45" s="608"/>
      <c r="V45" s="265"/>
      <c r="W45" s="608"/>
      <c r="X45" s="265"/>
      <c r="Y45" s="608"/>
    </row>
    <row r="46" spans="1:61" x14ac:dyDescent="0.2">
      <c r="A46" s="4"/>
      <c r="B46" s="30" t="s">
        <v>25</v>
      </c>
      <c r="C46" s="317"/>
      <c r="D46" s="317"/>
      <c r="E46" s="54"/>
      <c r="F46" s="12"/>
      <c r="G46" s="35"/>
      <c r="H46" s="34"/>
      <c r="I46" s="671"/>
      <c r="J46" s="34"/>
      <c r="K46" s="101"/>
      <c r="L46" s="12"/>
      <c r="M46" s="35"/>
      <c r="N46" s="12"/>
      <c r="O46" s="35"/>
      <c r="P46" s="12"/>
      <c r="Q46" s="35"/>
      <c r="R46" s="12"/>
      <c r="S46" s="35"/>
      <c r="T46" s="98"/>
      <c r="U46" s="87"/>
      <c r="V46" s="12"/>
      <c r="W46" s="35"/>
      <c r="X46" s="12"/>
      <c r="Y46" s="35"/>
    </row>
    <row r="47" spans="1:61" x14ac:dyDescent="0.2">
      <c r="A47" s="4"/>
      <c r="B47" s="81" t="s">
        <v>143</v>
      </c>
      <c r="C47" s="609"/>
      <c r="D47" s="610"/>
      <c r="E47" s="611"/>
      <c r="F47" s="265"/>
      <c r="G47" s="608"/>
      <c r="H47" s="281"/>
      <c r="I47" s="611"/>
      <c r="J47" s="265"/>
      <c r="K47" s="608"/>
      <c r="L47" s="265"/>
      <c r="M47" s="608"/>
      <c r="N47" s="265"/>
      <c r="O47" s="608"/>
      <c r="P47" s="265"/>
      <c r="Q47" s="608"/>
      <c r="R47" s="265"/>
      <c r="S47" s="608"/>
      <c r="T47" s="265"/>
      <c r="U47" s="608"/>
      <c r="V47" s="265"/>
      <c r="W47" s="608"/>
      <c r="X47" s="265"/>
      <c r="Y47" s="608"/>
    </row>
    <row r="48" spans="1:61" x14ac:dyDescent="0.2">
      <c r="A48" s="4"/>
      <c r="B48" s="81" t="s">
        <v>122</v>
      </c>
      <c r="C48" s="541"/>
      <c r="D48" s="319"/>
      <c r="E48" s="53"/>
      <c r="F48" s="265"/>
      <c r="G48" s="608"/>
      <c r="H48" s="281"/>
      <c r="I48" s="611"/>
      <c r="J48" s="265"/>
      <c r="K48" s="608"/>
      <c r="L48" s="265"/>
      <c r="M48" s="608"/>
      <c r="N48" s="265"/>
      <c r="O48" s="608"/>
      <c r="P48" s="265"/>
      <c r="Q48" s="608"/>
      <c r="R48" s="265"/>
      <c r="S48" s="608"/>
      <c r="T48" s="265"/>
      <c r="U48" s="608"/>
      <c r="V48" s="265"/>
      <c r="W48" s="608"/>
      <c r="X48" s="265"/>
      <c r="Y48" s="608"/>
    </row>
    <row r="49" spans="1:25" x14ac:dyDescent="0.2">
      <c r="A49" s="4"/>
      <c r="B49" s="30" t="s">
        <v>26</v>
      </c>
      <c r="C49" s="317"/>
      <c r="D49" s="317"/>
      <c r="E49" s="54"/>
      <c r="F49" s="12"/>
      <c r="G49" s="35"/>
      <c r="H49" s="34"/>
      <c r="I49" s="671"/>
      <c r="J49" s="34"/>
      <c r="K49" s="101"/>
      <c r="L49" s="12"/>
      <c r="M49" s="35"/>
      <c r="N49" s="12"/>
      <c r="O49" s="35"/>
      <c r="P49" s="12"/>
      <c r="Q49" s="35"/>
      <c r="R49" s="12"/>
      <c r="S49" s="35"/>
      <c r="T49" s="98"/>
      <c r="U49" s="87"/>
      <c r="V49" s="12"/>
      <c r="W49" s="35"/>
      <c r="X49" s="12"/>
      <c r="Y49" s="35"/>
    </row>
    <row r="50" spans="1:25" s="23" customFormat="1" x14ac:dyDescent="0.2">
      <c r="A50" s="4"/>
      <c r="B50" s="81" t="s">
        <v>143</v>
      </c>
      <c r="C50" s="609"/>
      <c r="D50" s="610"/>
      <c r="E50" s="611"/>
      <c r="F50" s="265"/>
      <c r="G50" s="612"/>
      <c r="H50" s="281"/>
      <c r="I50" s="673"/>
      <c r="J50" s="265"/>
      <c r="K50" s="608"/>
      <c r="L50" s="265"/>
      <c r="M50" s="608"/>
      <c r="N50" s="265"/>
      <c r="O50" s="608"/>
      <c r="P50" s="265"/>
      <c r="Q50" s="608"/>
      <c r="R50" s="265"/>
      <c r="S50" s="608"/>
      <c r="T50" s="265"/>
      <c r="U50" s="608"/>
      <c r="V50" s="265"/>
      <c r="W50" s="608"/>
      <c r="X50" s="265"/>
      <c r="Y50" s="608"/>
    </row>
    <row r="51" spans="1:25" s="23" customFormat="1" x14ac:dyDescent="0.2">
      <c r="A51" s="4"/>
      <c r="B51" s="81" t="s">
        <v>122</v>
      </c>
      <c r="C51" s="541"/>
      <c r="D51" s="319"/>
      <c r="E51" s="53"/>
      <c r="F51" s="265"/>
      <c r="G51" s="612"/>
      <c r="H51" s="281"/>
      <c r="I51" s="673"/>
      <c r="J51" s="265"/>
      <c r="K51" s="608"/>
      <c r="L51" s="265"/>
      <c r="M51" s="608"/>
      <c r="N51" s="265"/>
      <c r="O51" s="608"/>
      <c r="P51" s="265"/>
      <c r="Q51" s="608"/>
      <c r="R51" s="265"/>
      <c r="S51" s="608"/>
      <c r="T51" s="265"/>
      <c r="U51" s="608"/>
      <c r="V51" s="265"/>
      <c r="W51" s="608"/>
      <c r="X51" s="265"/>
      <c r="Y51" s="608"/>
    </row>
    <row r="52" spans="1:25" x14ac:dyDescent="0.2">
      <c r="A52" s="4"/>
      <c r="B52" s="30" t="s">
        <v>27</v>
      </c>
      <c r="C52" s="317"/>
      <c r="D52" s="317"/>
      <c r="E52" s="54"/>
      <c r="F52" s="12"/>
      <c r="G52" s="35"/>
      <c r="H52" s="34"/>
      <c r="I52" s="671"/>
      <c r="J52" s="34"/>
      <c r="K52" s="101"/>
      <c r="L52" s="12"/>
      <c r="M52" s="35"/>
      <c r="N52" s="12"/>
      <c r="O52" s="35"/>
      <c r="P52" s="12"/>
      <c r="Q52" s="35"/>
      <c r="R52" s="12"/>
      <c r="S52" s="35"/>
      <c r="T52" s="98"/>
      <c r="U52" s="87"/>
      <c r="V52" s="12"/>
      <c r="W52" s="35"/>
      <c r="X52" s="12"/>
      <c r="Y52" s="35"/>
    </row>
    <row r="53" spans="1:25" x14ac:dyDescent="0.2">
      <c r="A53" s="4"/>
      <c r="B53" s="81" t="s">
        <v>143</v>
      </c>
      <c r="C53" s="609"/>
      <c r="D53" s="610"/>
      <c r="E53" s="611"/>
      <c r="F53" s="265"/>
      <c r="G53" s="608"/>
      <c r="H53" s="281"/>
      <c r="I53" s="611"/>
      <c r="J53" s="265"/>
      <c r="K53" s="608"/>
      <c r="L53" s="265"/>
      <c r="M53" s="608"/>
      <c r="N53" s="265"/>
      <c r="O53" s="608"/>
      <c r="P53" s="265"/>
      <c r="Q53" s="608"/>
      <c r="R53" s="265"/>
      <c r="S53" s="608"/>
      <c r="T53" s="265"/>
      <c r="U53" s="608"/>
      <c r="V53" s="265"/>
      <c r="W53" s="608"/>
      <c r="X53" s="265"/>
      <c r="Y53" s="608"/>
    </row>
    <row r="54" spans="1:25" x14ac:dyDescent="0.2">
      <c r="A54" s="4"/>
      <c r="B54" s="81" t="s">
        <v>122</v>
      </c>
      <c r="C54" s="541"/>
      <c r="D54" s="319"/>
      <c r="E54" s="53"/>
      <c r="F54" s="265"/>
      <c r="G54" s="608"/>
      <c r="H54" s="281"/>
      <c r="I54" s="611"/>
      <c r="J54" s="265"/>
      <c r="K54" s="608"/>
      <c r="L54" s="265"/>
      <c r="M54" s="608"/>
      <c r="N54" s="265"/>
      <c r="O54" s="608"/>
      <c r="P54" s="265"/>
      <c r="Q54" s="608"/>
      <c r="R54" s="265"/>
      <c r="S54" s="608"/>
      <c r="T54" s="265"/>
      <c r="U54" s="608"/>
      <c r="V54" s="265"/>
      <c r="W54" s="608"/>
      <c r="X54" s="265"/>
      <c r="Y54" s="608"/>
    </row>
    <row r="55" spans="1:25" x14ac:dyDescent="0.2">
      <c r="A55" s="4"/>
      <c r="B55" s="30" t="s">
        <v>88</v>
      </c>
      <c r="C55" s="317"/>
      <c r="D55" s="317"/>
      <c r="E55" s="54"/>
      <c r="F55" s="12"/>
      <c r="G55" s="35"/>
      <c r="H55" s="34"/>
      <c r="I55" s="671"/>
      <c r="J55" s="34"/>
      <c r="K55" s="101"/>
      <c r="L55" s="12"/>
      <c r="M55" s="35"/>
      <c r="N55" s="12"/>
      <c r="O55" s="35"/>
      <c r="P55" s="12"/>
      <c r="Q55" s="35"/>
      <c r="R55" s="12"/>
      <c r="S55" s="266"/>
      <c r="T55" s="98"/>
      <c r="U55" s="87"/>
      <c r="V55" s="12"/>
      <c r="W55" s="35"/>
      <c r="X55" s="12"/>
      <c r="Y55" s="35"/>
    </row>
    <row r="56" spans="1:25" x14ac:dyDescent="0.2">
      <c r="A56" s="4"/>
      <c r="B56" s="81" t="s">
        <v>145</v>
      </c>
      <c r="C56" s="541"/>
      <c r="D56" s="319"/>
      <c r="E56" s="53"/>
      <c r="F56" s="265"/>
      <c r="G56" s="608"/>
      <c r="H56" s="281"/>
      <c r="I56" s="611"/>
      <c r="J56" s="265"/>
      <c r="K56" s="608"/>
      <c r="L56" s="265"/>
      <c r="M56" s="608"/>
      <c r="N56" s="265"/>
      <c r="O56" s="608"/>
      <c r="P56" s="267"/>
      <c r="Q56" s="268"/>
      <c r="R56" s="267"/>
      <c r="S56" s="268"/>
      <c r="T56" s="269"/>
      <c r="U56" s="270"/>
      <c r="V56" s="267"/>
      <c r="W56" s="268"/>
      <c r="X56" s="267"/>
      <c r="Y56" s="268"/>
    </row>
    <row r="57" spans="1:25" x14ac:dyDescent="0.2">
      <c r="A57" s="10"/>
      <c r="B57" s="37"/>
      <c r="C57" s="541"/>
      <c r="D57" s="319"/>
      <c r="E57" s="53"/>
      <c r="F57" s="271"/>
      <c r="G57" s="272"/>
      <c r="H57" s="674"/>
      <c r="I57" s="674"/>
      <c r="J57" s="273"/>
      <c r="K57" s="274"/>
      <c r="L57" s="271"/>
      <c r="M57" s="272"/>
      <c r="N57" s="271"/>
      <c r="O57" s="272"/>
      <c r="P57" s="271"/>
      <c r="Q57" s="272"/>
      <c r="R57" s="271"/>
      <c r="S57" s="272"/>
      <c r="T57" s="275"/>
      <c r="U57" s="276"/>
      <c r="V57" s="271"/>
      <c r="W57" s="272"/>
      <c r="X57" s="271"/>
      <c r="Y57" s="272"/>
    </row>
    <row r="58" spans="1:25" ht="13.9" customHeight="1" x14ac:dyDescent="0.2">
      <c r="A58" s="7" t="s">
        <v>18</v>
      </c>
      <c r="B58" s="304" t="s">
        <v>61</v>
      </c>
      <c r="C58" s="318"/>
      <c r="D58" s="321"/>
      <c r="E58" s="118"/>
      <c r="F58" s="13"/>
      <c r="G58" s="92"/>
      <c r="H58" s="672"/>
      <c r="I58" s="672"/>
      <c r="J58" s="105"/>
      <c r="K58" s="102"/>
      <c r="L58" s="13"/>
      <c r="M58" s="92"/>
      <c r="N58" s="13"/>
      <c r="O58" s="92"/>
      <c r="P58" s="13"/>
      <c r="Q58" s="92"/>
      <c r="R58" s="13"/>
      <c r="S58" s="92"/>
      <c r="T58" s="99"/>
      <c r="U58" s="88"/>
      <c r="V58" s="13"/>
      <c r="W58" s="92"/>
      <c r="X58" s="13"/>
      <c r="Y58" s="92"/>
    </row>
    <row r="59" spans="1:25" ht="13.9" customHeight="1" x14ac:dyDescent="0.2">
      <c r="A59" s="4"/>
      <c r="B59" s="30" t="s">
        <v>9</v>
      </c>
      <c r="C59" s="317"/>
      <c r="D59" s="317"/>
      <c r="E59" s="54"/>
      <c r="F59" s="12"/>
      <c r="G59" s="35"/>
      <c r="H59" s="34"/>
      <c r="I59" s="671"/>
      <c r="J59" s="34"/>
      <c r="K59" s="101"/>
      <c r="L59" s="12"/>
      <c r="M59" s="35"/>
      <c r="N59" s="12"/>
      <c r="O59" s="35"/>
      <c r="P59" s="12"/>
      <c r="Q59" s="35"/>
      <c r="R59" s="12"/>
      <c r="S59" s="35"/>
      <c r="T59" s="98"/>
      <c r="U59" s="87"/>
      <c r="V59" s="12"/>
      <c r="W59" s="35"/>
      <c r="X59" s="12"/>
      <c r="Y59" s="35"/>
    </row>
    <row r="60" spans="1:25" x14ac:dyDescent="0.2">
      <c r="A60" s="4"/>
      <c r="B60" s="81" t="s">
        <v>143</v>
      </c>
      <c r="C60" s="609"/>
      <c r="D60" s="610"/>
      <c r="E60" s="611"/>
      <c r="F60" s="265"/>
      <c r="G60" s="608"/>
      <c r="H60" s="281"/>
      <c r="I60" s="611"/>
      <c r="J60" s="265"/>
      <c r="K60" s="608"/>
      <c r="L60" s="265"/>
      <c r="M60" s="608"/>
      <c r="N60" s="265"/>
      <c r="O60" s="608"/>
      <c r="P60" s="265"/>
      <c r="Q60" s="608"/>
      <c r="R60" s="265"/>
      <c r="S60" s="608"/>
      <c r="T60" s="265"/>
      <c r="U60" s="608"/>
      <c r="V60" s="265"/>
      <c r="W60" s="608"/>
      <c r="X60" s="265"/>
      <c r="Y60" s="608"/>
    </row>
    <row r="61" spans="1:25" x14ac:dyDescent="0.2">
      <c r="A61" s="4"/>
      <c r="B61" s="81" t="s">
        <v>122</v>
      </c>
      <c r="C61" s="541"/>
      <c r="D61" s="319"/>
      <c r="E61" s="53"/>
      <c r="F61" s="265"/>
      <c r="G61" s="608"/>
      <c r="H61" s="281"/>
      <c r="I61" s="611"/>
      <c r="J61" s="265"/>
      <c r="K61" s="608"/>
      <c r="L61" s="265"/>
      <c r="M61" s="608"/>
      <c r="N61" s="265"/>
      <c r="O61" s="608"/>
      <c r="P61" s="265"/>
      <c r="Q61" s="608"/>
      <c r="R61" s="265"/>
      <c r="S61" s="608"/>
      <c r="T61" s="265"/>
      <c r="U61" s="608"/>
      <c r="V61" s="265"/>
      <c r="W61" s="608"/>
      <c r="X61" s="265"/>
      <c r="Y61" s="608"/>
    </row>
    <row r="62" spans="1:25" x14ac:dyDescent="0.2">
      <c r="A62" s="4"/>
      <c r="B62" s="30" t="s">
        <v>10</v>
      </c>
      <c r="C62" s="317"/>
      <c r="D62" s="317"/>
      <c r="E62" s="54"/>
      <c r="F62" s="12"/>
      <c r="G62" s="35"/>
      <c r="H62" s="34"/>
      <c r="I62" s="671"/>
      <c r="J62" s="34"/>
      <c r="K62" s="101"/>
      <c r="L62" s="12"/>
      <c r="M62" s="35"/>
      <c r="N62" s="12"/>
      <c r="O62" s="35"/>
      <c r="P62" s="12"/>
      <c r="Q62" s="35"/>
      <c r="R62" s="12"/>
      <c r="S62" s="35"/>
      <c r="T62" s="98"/>
      <c r="U62" s="87"/>
      <c r="V62" s="12"/>
      <c r="W62" s="35"/>
      <c r="X62" s="12"/>
      <c r="Y62" s="35"/>
    </row>
    <row r="63" spans="1:25" x14ac:dyDescent="0.2">
      <c r="A63" s="4"/>
      <c r="B63" s="81" t="s">
        <v>143</v>
      </c>
      <c r="C63" s="609"/>
      <c r="D63" s="610"/>
      <c r="E63" s="611"/>
      <c r="F63" s="265"/>
      <c r="G63" s="608"/>
      <c r="H63" s="281"/>
      <c r="I63" s="611"/>
      <c r="J63" s="265"/>
      <c r="K63" s="608"/>
      <c r="L63" s="265"/>
      <c r="M63" s="608"/>
      <c r="N63" s="265"/>
      <c r="O63" s="608"/>
      <c r="P63" s="265"/>
      <c r="Q63" s="608"/>
      <c r="R63" s="265"/>
      <c r="S63" s="608"/>
      <c r="T63" s="265"/>
      <c r="U63" s="608"/>
      <c r="V63" s="265"/>
      <c r="W63" s="608"/>
      <c r="X63" s="265"/>
      <c r="Y63" s="608"/>
    </row>
    <row r="64" spans="1:25" x14ac:dyDescent="0.2">
      <c r="A64" s="4"/>
      <c r="B64" s="81" t="s">
        <v>122</v>
      </c>
      <c r="C64" s="541"/>
      <c r="D64" s="319"/>
      <c r="E64" s="53"/>
      <c r="F64" s="265"/>
      <c r="G64" s="608"/>
      <c r="H64" s="281"/>
      <c r="I64" s="611"/>
      <c r="J64" s="265"/>
      <c r="K64" s="608"/>
      <c r="L64" s="265"/>
      <c r="M64" s="608"/>
      <c r="N64" s="265"/>
      <c r="O64" s="608"/>
      <c r="P64" s="265"/>
      <c r="Q64" s="608"/>
      <c r="R64" s="265"/>
      <c r="S64" s="608"/>
      <c r="T64" s="265"/>
      <c r="U64" s="608"/>
      <c r="V64" s="265"/>
      <c r="W64" s="608"/>
      <c r="X64" s="265"/>
      <c r="Y64" s="608"/>
    </row>
    <row r="65" spans="1:79" x14ac:dyDescent="0.2">
      <c r="A65" s="4"/>
      <c r="B65" s="30" t="s">
        <v>28</v>
      </c>
      <c r="C65" s="317"/>
      <c r="D65" s="317"/>
      <c r="E65" s="54"/>
      <c r="F65" s="12"/>
      <c r="G65" s="35"/>
      <c r="H65" s="34"/>
      <c r="I65" s="671"/>
      <c r="J65" s="34"/>
      <c r="K65" s="101"/>
      <c r="L65" s="12"/>
      <c r="M65" s="35"/>
      <c r="N65" s="12"/>
      <c r="O65" s="35"/>
      <c r="P65" s="12"/>
      <c r="Q65" s="35"/>
      <c r="R65" s="12"/>
      <c r="S65" s="35"/>
      <c r="T65" s="98"/>
      <c r="U65" s="87"/>
      <c r="V65" s="12"/>
      <c r="W65" s="35"/>
      <c r="X65" s="12"/>
      <c r="Y65" s="35"/>
    </row>
    <row r="66" spans="1:79" x14ac:dyDescent="0.2">
      <c r="A66" s="4"/>
      <c r="B66" s="81" t="s">
        <v>143</v>
      </c>
      <c r="C66" s="609"/>
      <c r="D66" s="610"/>
      <c r="E66" s="611"/>
      <c r="F66" s="265"/>
      <c r="G66" s="608"/>
      <c r="H66" s="281"/>
      <c r="I66" s="611"/>
      <c r="J66" s="265"/>
      <c r="K66" s="608"/>
      <c r="L66" s="265"/>
      <c r="M66" s="608"/>
      <c r="N66" s="265"/>
      <c r="O66" s="608"/>
      <c r="P66" s="265"/>
      <c r="Q66" s="608"/>
      <c r="R66" s="265"/>
      <c r="S66" s="608"/>
      <c r="T66" s="265"/>
      <c r="U66" s="608"/>
      <c r="V66" s="265"/>
      <c r="W66" s="608"/>
      <c r="X66" s="265"/>
      <c r="Y66" s="608"/>
    </row>
    <row r="67" spans="1:79" x14ac:dyDescent="0.2">
      <c r="A67" s="4"/>
      <c r="B67" s="81" t="s">
        <v>122</v>
      </c>
      <c r="C67" s="541"/>
      <c r="D67" s="319"/>
      <c r="E67" s="53"/>
      <c r="F67" s="265"/>
      <c r="G67" s="608"/>
      <c r="H67" s="281"/>
      <c r="I67" s="611"/>
      <c r="J67" s="265"/>
      <c r="K67" s="608"/>
      <c r="L67" s="265"/>
      <c r="M67" s="608"/>
      <c r="N67" s="265"/>
      <c r="O67" s="608"/>
      <c r="P67" s="265"/>
      <c r="Q67" s="608"/>
      <c r="R67" s="265"/>
      <c r="S67" s="608"/>
      <c r="T67" s="265"/>
      <c r="U67" s="608"/>
      <c r="V67" s="265"/>
      <c r="W67" s="608"/>
      <c r="X67" s="265"/>
      <c r="Y67" s="608"/>
    </row>
    <row r="68" spans="1:79" x14ac:dyDescent="0.2">
      <c r="A68" s="4"/>
      <c r="B68" s="30" t="s">
        <v>29</v>
      </c>
      <c r="C68" s="317"/>
      <c r="D68" s="317"/>
      <c r="E68" s="54"/>
      <c r="F68" s="12"/>
      <c r="G68" s="35"/>
      <c r="H68" s="34"/>
      <c r="I68" s="671"/>
      <c r="J68" s="34"/>
      <c r="K68" s="101"/>
      <c r="L68" s="12"/>
      <c r="M68" s="35"/>
      <c r="N68" s="12"/>
      <c r="O68" s="35"/>
      <c r="P68" s="12"/>
      <c r="Q68" s="35"/>
      <c r="R68" s="12"/>
      <c r="S68" s="35"/>
      <c r="T68" s="98"/>
      <c r="U68" s="87"/>
      <c r="V68" s="12"/>
      <c r="W68" s="35"/>
      <c r="X68" s="12"/>
      <c r="Y68" s="35"/>
    </row>
    <row r="69" spans="1:79" x14ac:dyDescent="0.2">
      <c r="A69" s="4"/>
      <c r="B69" s="81" t="s">
        <v>143</v>
      </c>
      <c r="C69" s="609"/>
      <c r="D69" s="610"/>
      <c r="E69" s="611"/>
      <c r="F69" s="265"/>
      <c r="G69" s="608"/>
      <c r="H69" s="281"/>
      <c r="I69" s="611"/>
      <c r="J69" s="265"/>
      <c r="K69" s="608"/>
      <c r="L69" s="265"/>
      <c r="M69" s="608"/>
      <c r="N69" s="265"/>
      <c r="O69" s="608"/>
      <c r="P69" s="265"/>
      <c r="Q69" s="608"/>
      <c r="R69" s="265"/>
      <c r="S69" s="608"/>
      <c r="T69" s="265"/>
      <c r="U69" s="608"/>
      <c r="V69" s="265"/>
      <c r="W69" s="608"/>
      <c r="X69" s="265"/>
      <c r="Y69" s="608"/>
    </row>
    <row r="70" spans="1:79" x14ac:dyDescent="0.2">
      <c r="A70" s="4"/>
      <c r="B70" s="81" t="s">
        <v>122</v>
      </c>
      <c r="C70" s="541"/>
      <c r="D70" s="319"/>
      <c r="E70" s="53"/>
      <c r="F70" s="265"/>
      <c r="G70" s="608"/>
      <c r="H70" s="281"/>
      <c r="I70" s="611"/>
      <c r="J70" s="265"/>
      <c r="K70" s="608"/>
      <c r="L70" s="265"/>
      <c r="M70" s="608"/>
      <c r="N70" s="265"/>
      <c r="O70" s="608"/>
      <c r="P70" s="265"/>
      <c r="Q70" s="608"/>
      <c r="R70" s="265"/>
      <c r="S70" s="608"/>
      <c r="T70" s="265"/>
      <c r="U70" s="608"/>
      <c r="V70" s="265"/>
      <c r="W70" s="608"/>
      <c r="X70" s="265"/>
      <c r="Y70" s="608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x14ac:dyDescent="0.2">
      <c r="A71" s="4"/>
      <c r="B71" s="30" t="s">
        <v>30</v>
      </c>
      <c r="C71" s="317"/>
      <c r="D71" s="317"/>
      <c r="E71" s="54"/>
      <c r="F71" s="12"/>
      <c r="G71" s="35"/>
      <c r="H71" s="34"/>
      <c r="I71" s="671"/>
      <c r="J71" s="34"/>
      <c r="K71" s="101"/>
      <c r="L71" s="12"/>
      <c r="M71" s="35"/>
      <c r="N71" s="12"/>
      <c r="O71" s="35"/>
      <c r="P71" s="12"/>
      <c r="Q71" s="35"/>
      <c r="R71" s="12"/>
      <c r="S71" s="35"/>
      <c r="T71" s="98"/>
      <c r="U71" s="87"/>
      <c r="V71" s="12"/>
      <c r="W71" s="35"/>
      <c r="X71" s="12"/>
      <c r="Y71" s="35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s="23" customFormat="1" x14ac:dyDescent="0.2">
      <c r="A72" s="4"/>
      <c r="B72" s="81" t="s">
        <v>143</v>
      </c>
      <c r="C72" s="609"/>
      <c r="D72" s="610"/>
      <c r="E72" s="611"/>
      <c r="F72" s="265"/>
      <c r="G72" s="608"/>
      <c r="H72" s="281"/>
      <c r="I72" s="611"/>
      <c r="J72" s="265"/>
      <c r="K72" s="608"/>
      <c r="L72" s="265"/>
      <c r="M72" s="608"/>
      <c r="N72" s="265"/>
      <c r="O72" s="608"/>
      <c r="P72" s="265"/>
      <c r="Q72" s="608"/>
      <c r="R72" s="265"/>
      <c r="S72" s="608"/>
      <c r="T72" s="265"/>
      <c r="U72" s="608"/>
      <c r="V72" s="265"/>
      <c r="W72" s="608"/>
      <c r="X72" s="265"/>
      <c r="Y72" s="608"/>
    </row>
    <row r="73" spans="1:79" x14ac:dyDescent="0.2">
      <c r="A73" s="4"/>
      <c r="B73" s="81" t="s">
        <v>122</v>
      </c>
      <c r="C73" s="541"/>
      <c r="D73" s="319"/>
      <c r="E73" s="53"/>
      <c r="F73" s="265"/>
      <c r="G73" s="608"/>
      <c r="H73" s="281"/>
      <c r="I73" s="611"/>
      <c r="J73" s="265"/>
      <c r="K73" s="608"/>
      <c r="L73" s="265"/>
      <c r="M73" s="608"/>
      <c r="N73" s="265"/>
      <c r="O73" s="608"/>
      <c r="P73" s="265"/>
      <c r="Q73" s="608"/>
      <c r="R73" s="265"/>
      <c r="S73" s="608"/>
      <c r="T73" s="265"/>
      <c r="U73" s="608"/>
      <c r="V73" s="265"/>
      <c r="W73" s="608"/>
      <c r="X73" s="265"/>
      <c r="Y73" s="608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1:79" x14ac:dyDescent="0.2">
      <c r="A74" s="10"/>
      <c r="B74" s="37"/>
      <c r="C74" s="541"/>
      <c r="D74" s="319"/>
      <c r="E74" s="53"/>
      <c r="F74" s="13"/>
      <c r="G74" s="92"/>
      <c r="H74" s="672"/>
      <c r="I74" s="672"/>
      <c r="J74" s="105"/>
      <c r="K74" s="102"/>
      <c r="L74" s="13"/>
      <c r="M74" s="92"/>
      <c r="N74" s="13"/>
      <c r="O74" s="92"/>
      <c r="P74" s="13"/>
      <c r="Q74" s="92"/>
      <c r="R74" s="13"/>
      <c r="S74" s="92"/>
      <c r="T74" s="99"/>
      <c r="U74" s="88"/>
      <c r="V74" s="13"/>
      <c r="W74" s="92"/>
      <c r="X74" s="13"/>
      <c r="Y74" s="92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1:79" x14ac:dyDescent="0.2">
      <c r="A75" s="7" t="s">
        <v>19</v>
      </c>
      <c r="B75" s="304" t="s">
        <v>146</v>
      </c>
      <c r="C75" s="318"/>
      <c r="D75" s="321"/>
      <c r="E75" s="118"/>
      <c r="F75" s="13"/>
      <c r="G75" s="92"/>
      <c r="H75" s="672"/>
      <c r="I75" s="672"/>
      <c r="J75" s="105"/>
      <c r="K75" s="102"/>
      <c r="L75" s="13"/>
      <c r="M75" s="92"/>
      <c r="N75" s="13"/>
      <c r="O75" s="92"/>
      <c r="P75" s="13"/>
      <c r="Q75" s="92"/>
      <c r="R75" s="13"/>
      <c r="S75" s="92"/>
      <c r="T75" s="99"/>
      <c r="U75" s="88"/>
      <c r="V75" s="13"/>
      <c r="W75" s="92"/>
      <c r="X75" s="13"/>
      <c r="Y75" s="92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1:79" x14ac:dyDescent="0.2">
      <c r="A76" s="4"/>
      <c r="B76" s="30" t="s">
        <v>11</v>
      </c>
      <c r="C76" s="317"/>
      <c r="D76" s="317"/>
      <c r="E76" s="54"/>
      <c r="F76" s="12"/>
      <c r="G76" s="35"/>
      <c r="H76" s="34"/>
      <c r="I76" s="671"/>
      <c r="J76" s="34"/>
      <c r="K76" s="101"/>
      <c r="L76" s="12"/>
      <c r="M76" s="35"/>
      <c r="N76" s="12"/>
      <c r="O76" s="35"/>
      <c r="P76" s="12"/>
      <c r="Q76" s="35"/>
      <c r="R76" s="12"/>
      <c r="S76" s="35"/>
      <c r="T76" s="98"/>
      <c r="U76" s="87"/>
      <c r="V76" s="12"/>
      <c r="W76" s="35"/>
      <c r="X76" s="12"/>
      <c r="Y76" s="35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1:79" x14ac:dyDescent="0.2">
      <c r="A77" s="4"/>
      <c r="B77" s="81" t="s">
        <v>143</v>
      </c>
      <c r="C77" s="609"/>
      <c r="D77" s="610"/>
      <c r="E77" s="611"/>
      <c r="F77" s="265"/>
      <c r="G77" s="608"/>
      <c r="H77" s="281"/>
      <c r="I77" s="611"/>
      <c r="J77" s="265"/>
      <c r="K77" s="608"/>
      <c r="L77" s="265"/>
      <c r="M77" s="608"/>
      <c r="N77" s="265"/>
      <c r="O77" s="608"/>
      <c r="P77" s="265"/>
      <c r="Q77" s="608"/>
      <c r="R77" s="265"/>
      <c r="S77" s="608"/>
      <c r="T77" s="265"/>
      <c r="U77" s="608"/>
      <c r="V77" s="265"/>
      <c r="W77" s="608"/>
      <c r="X77" s="265"/>
      <c r="Y77" s="608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1:79" x14ac:dyDescent="0.2">
      <c r="A78" s="4"/>
      <c r="B78" s="81" t="s">
        <v>122</v>
      </c>
      <c r="C78" s="541"/>
      <c r="D78" s="319"/>
      <c r="E78" s="53"/>
      <c r="F78" s="265"/>
      <c r="G78" s="608"/>
      <c r="H78" s="281"/>
      <c r="I78" s="611"/>
      <c r="J78" s="265"/>
      <c r="K78" s="608"/>
      <c r="L78" s="265"/>
      <c r="M78" s="608"/>
      <c r="N78" s="265"/>
      <c r="O78" s="608"/>
      <c r="P78" s="265"/>
      <c r="Q78" s="608"/>
      <c r="R78" s="265"/>
      <c r="S78" s="608"/>
      <c r="T78" s="265"/>
      <c r="U78" s="608"/>
      <c r="V78" s="265"/>
      <c r="W78" s="608"/>
      <c r="X78" s="265"/>
      <c r="Y78" s="608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1:79" x14ac:dyDescent="0.2">
      <c r="A79" s="4"/>
      <c r="B79" s="30" t="s">
        <v>12</v>
      </c>
      <c r="C79" s="317"/>
      <c r="D79" s="317"/>
      <c r="E79" s="54"/>
      <c r="F79" s="12"/>
      <c r="G79" s="35"/>
      <c r="H79" s="34"/>
      <c r="I79" s="671"/>
      <c r="J79" s="34"/>
      <c r="K79" s="101"/>
      <c r="L79" s="12"/>
      <c r="M79" s="35"/>
      <c r="N79" s="12"/>
      <c r="O79" s="35"/>
      <c r="P79" s="12"/>
      <c r="Q79" s="35"/>
      <c r="R79" s="12"/>
      <c r="S79" s="35"/>
      <c r="T79" s="98"/>
      <c r="U79" s="87"/>
      <c r="V79" s="12"/>
      <c r="W79" s="35"/>
      <c r="X79" s="12"/>
      <c r="Y79" s="35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x14ac:dyDescent="0.2">
      <c r="A80" s="4"/>
      <c r="B80" s="81" t="s">
        <v>143</v>
      </c>
      <c r="C80" s="609"/>
      <c r="D80" s="610"/>
      <c r="E80" s="611"/>
      <c r="F80" s="265"/>
      <c r="G80" s="608"/>
      <c r="H80" s="281"/>
      <c r="I80" s="611"/>
      <c r="J80" s="265"/>
      <c r="K80" s="608"/>
      <c r="L80" s="265"/>
      <c r="M80" s="608"/>
      <c r="N80" s="265"/>
      <c r="O80" s="608"/>
      <c r="P80" s="265"/>
      <c r="Q80" s="608"/>
      <c r="R80" s="265"/>
      <c r="S80" s="608"/>
      <c r="T80" s="265"/>
      <c r="U80" s="608"/>
      <c r="V80" s="265"/>
      <c r="W80" s="608"/>
      <c r="X80" s="265"/>
      <c r="Y80" s="608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1:79" x14ac:dyDescent="0.2">
      <c r="A81" s="4"/>
      <c r="B81" s="81" t="s">
        <v>122</v>
      </c>
      <c r="C81" s="541"/>
      <c r="D81" s="319"/>
      <c r="E81" s="53"/>
      <c r="F81" s="265"/>
      <c r="G81" s="608"/>
      <c r="H81" s="281"/>
      <c r="I81" s="611"/>
      <c r="J81" s="265"/>
      <c r="K81" s="608"/>
      <c r="L81" s="265"/>
      <c r="M81" s="608"/>
      <c r="N81" s="265"/>
      <c r="O81" s="608"/>
      <c r="P81" s="265"/>
      <c r="Q81" s="608"/>
      <c r="R81" s="265"/>
      <c r="S81" s="608"/>
      <c r="T81" s="265"/>
      <c r="U81" s="608"/>
      <c r="V81" s="265"/>
      <c r="W81" s="608"/>
      <c r="X81" s="265"/>
      <c r="Y81" s="608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1:79" x14ac:dyDescent="0.2">
      <c r="A82" s="4"/>
      <c r="B82" s="30" t="s">
        <v>31</v>
      </c>
      <c r="C82" s="317"/>
      <c r="D82" s="317"/>
      <c r="E82" s="54"/>
      <c r="F82" s="12"/>
      <c r="G82" s="35"/>
      <c r="H82" s="34"/>
      <c r="I82" s="671"/>
      <c r="J82" s="34"/>
      <c r="K82" s="101"/>
      <c r="L82" s="12"/>
      <c r="M82" s="35"/>
      <c r="N82" s="12"/>
      <c r="O82" s="35"/>
      <c r="P82" s="12"/>
      <c r="Q82" s="35"/>
      <c r="R82" s="12"/>
      <c r="S82" s="35"/>
      <c r="T82" s="98"/>
      <c r="U82" s="87"/>
      <c r="V82" s="12"/>
      <c r="W82" s="35"/>
      <c r="X82" s="12"/>
      <c r="Y82" s="35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1:79" x14ac:dyDescent="0.2">
      <c r="A83" s="4"/>
      <c r="B83" s="81" t="s">
        <v>143</v>
      </c>
      <c r="C83" s="609"/>
      <c r="D83" s="610"/>
      <c r="E83" s="611"/>
      <c r="F83" s="265"/>
      <c r="G83" s="608"/>
      <c r="H83" s="281"/>
      <c r="I83" s="611"/>
      <c r="J83" s="265"/>
      <c r="K83" s="608"/>
      <c r="L83" s="265"/>
      <c r="M83" s="608"/>
      <c r="N83" s="265"/>
      <c r="O83" s="608"/>
      <c r="P83" s="265"/>
      <c r="Q83" s="608"/>
      <c r="R83" s="265"/>
      <c r="S83" s="608"/>
      <c r="T83" s="265"/>
      <c r="U83" s="608"/>
      <c r="V83" s="265"/>
      <c r="W83" s="608"/>
      <c r="X83" s="265"/>
      <c r="Y83" s="608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1:79" x14ac:dyDescent="0.2">
      <c r="A84" s="4"/>
      <c r="B84" s="81" t="s">
        <v>122</v>
      </c>
      <c r="C84" s="541"/>
      <c r="D84" s="319"/>
      <c r="E84" s="53"/>
      <c r="F84" s="265"/>
      <c r="G84" s="608"/>
      <c r="H84" s="281"/>
      <c r="I84" s="611"/>
      <c r="J84" s="265"/>
      <c r="K84" s="608"/>
      <c r="L84" s="265"/>
      <c r="M84" s="608"/>
      <c r="N84" s="265"/>
      <c r="O84" s="608"/>
      <c r="P84" s="265"/>
      <c r="Q84" s="608"/>
      <c r="R84" s="265"/>
      <c r="S84" s="608"/>
      <c r="T84" s="265"/>
      <c r="U84" s="608"/>
      <c r="V84" s="265"/>
      <c r="W84" s="608"/>
      <c r="X84" s="265"/>
      <c r="Y84" s="608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1:79" x14ac:dyDescent="0.2">
      <c r="A85" s="4"/>
      <c r="B85" s="30" t="s">
        <v>32</v>
      </c>
      <c r="C85" s="317"/>
      <c r="D85" s="317"/>
      <c r="E85" s="54"/>
      <c r="F85" s="12"/>
      <c r="G85" s="35"/>
      <c r="H85" s="34"/>
      <c r="I85" s="671"/>
      <c r="J85" s="34"/>
      <c r="K85" s="101"/>
      <c r="L85" s="12"/>
      <c r="M85" s="35"/>
      <c r="N85" s="12"/>
      <c r="O85" s="35"/>
      <c r="P85" s="12"/>
      <c r="Q85" s="35"/>
      <c r="R85" s="12"/>
      <c r="S85" s="35"/>
      <c r="T85" s="98"/>
      <c r="U85" s="87"/>
      <c r="V85" s="12"/>
      <c r="W85" s="35"/>
      <c r="X85" s="12"/>
      <c r="Y85" s="35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1:79" x14ac:dyDescent="0.2">
      <c r="A86" s="4"/>
      <c r="B86" s="81" t="s">
        <v>143</v>
      </c>
      <c r="C86" s="609"/>
      <c r="D86" s="610"/>
      <c r="E86" s="611"/>
      <c r="F86" s="265"/>
      <c r="G86" s="608"/>
      <c r="H86" s="281"/>
      <c r="I86" s="611"/>
      <c r="J86" s="265"/>
      <c r="K86" s="608"/>
      <c r="L86" s="265"/>
      <c r="M86" s="608"/>
      <c r="N86" s="265"/>
      <c r="O86" s="608"/>
      <c r="P86" s="265"/>
      <c r="Q86" s="608"/>
      <c r="R86" s="265"/>
      <c r="S86" s="608"/>
      <c r="T86" s="265"/>
      <c r="U86" s="608"/>
      <c r="V86" s="265"/>
      <c r="W86" s="608"/>
      <c r="X86" s="265"/>
      <c r="Y86" s="608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1:79" x14ac:dyDescent="0.2">
      <c r="A87" s="4"/>
      <c r="B87" s="81" t="s">
        <v>122</v>
      </c>
      <c r="C87" s="541"/>
      <c r="D87" s="319"/>
      <c r="E87" s="53"/>
      <c r="F87" s="265"/>
      <c r="G87" s="608"/>
      <c r="H87" s="281"/>
      <c r="I87" s="611"/>
      <c r="J87" s="265"/>
      <c r="K87" s="608"/>
      <c r="L87" s="265"/>
      <c r="M87" s="608"/>
      <c r="N87" s="265"/>
      <c r="O87" s="608"/>
      <c r="P87" s="265"/>
      <c r="Q87" s="608"/>
      <c r="R87" s="265"/>
      <c r="S87" s="608"/>
      <c r="T87" s="265"/>
      <c r="U87" s="608"/>
      <c r="V87" s="265"/>
      <c r="W87" s="608"/>
      <c r="X87" s="265"/>
      <c r="Y87" s="608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1:79" x14ac:dyDescent="0.2">
      <c r="A88" s="4"/>
      <c r="B88" s="30" t="s">
        <v>33</v>
      </c>
      <c r="C88" s="317"/>
      <c r="D88" s="317"/>
      <c r="E88" s="54"/>
      <c r="F88" s="12"/>
      <c r="G88" s="35"/>
      <c r="H88" s="34"/>
      <c r="I88" s="671"/>
      <c r="J88" s="34"/>
      <c r="K88" s="101"/>
      <c r="L88" s="12"/>
      <c r="M88" s="35"/>
      <c r="N88" s="12"/>
      <c r="O88" s="35"/>
      <c r="P88" s="12"/>
      <c r="Q88" s="35"/>
      <c r="R88" s="12"/>
      <c r="S88" s="35"/>
      <c r="T88" s="98"/>
      <c r="U88" s="87"/>
      <c r="V88" s="12"/>
      <c r="W88" s="35"/>
      <c r="X88" s="12"/>
      <c r="Y88" s="35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1:79" x14ac:dyDescent="0.2">
      <c r="A89" s="4"/>
      <c r="B89" s="81" t="s">
        <v>143</v>
      </c>
      <c r="C89" s="609"/>
      <c r="D89" s="610"/>
      <c r="E89" s="611"/>
      <c r="F89" s="265"/>
      <c r="G89" s="608"/>
      <c r="H89" s="281"/>
      <c r="I89" s="611"/>
      <c r="J89" s="265"/>
      <c r="K89" s="608"/>
      <c r="L89" s="265"/>
      <c r="M89" s="608"/>
      <c r="N89" s="265"/>
      <c r="O89" s="608"/>
      <c r="P89" s="265"/>
      <c r="Q89" s="608"/>
      <c r="R89" s="265"/>
      <c r="S89" s="608"/>
      <c r="T89" s="265"/>
      <c r="U89" s="608"/>
      <c r="V89" s="265"/>
      <c r="W89" s="608"/>
      <c r="X89" s="265"/>
      <c r="Y89" s="608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1:79" x14ac:dyDescent="0.2">
      <c r="A90" s="4"/>
      <c r="B90" s="81" t="s">
        <v>122</v>
      </c>
      <c r="C90" s="541"/>
      <c r="D90" s="319"/>
      <c r="E90" s="53"/>
      <c r="F90" s="265"/>
      <c r="G90" s="608"/>
      <c r="H90" s="281"/>
      <c r="I90" s="611"/>
      <c r="J90" s="265"/>
      <c r="K90" s="608"/>
      <c r="L90" s="265"/>
      <c r="M90" s="608"/>
      <c r="N90" s="265"/>
      <c r="O90" s="608"/>
      <c r="P90" s="265"/>
      <c r="Q90" s="608"/>
      <c r="R90" s="265"/>
      <c r="S90" s="608"/>
      <c r="T90" s="265"/>
      <c r="U90" s="608"/>
      <c r="V90" s="265"/>
      <c r="W90" s="608"/>
      <c r="X90" s="265"/>
      <c r="Y90" s="608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1:79" x14ac:dyDescent="0.2">
      <c r="A91" s="10"/>
      <c r="B91" s="37"/>
      <c r="C91" s="541"/>
      <c r="D91" s="319"/>
      <c r="E91" s="53"/>
      <c r="F91" s="13"/>
      <c r="G91" s="92"/>
      <c r="H91" s="672"/>
      <c r="I91" s="672"/>
      <c r="J91" s="105"/>
      <c r="K91" s="102"/>
      <c r="L91" s="13"/>
      <c r="M91" s="92"/>
      <c r="N91" s="13"/>
      <c r="O91" s="92"/>
      <c r="P91" s="13"/>
      <c r="Q91" s="92"/>
      <c r="R91" s="13"/>
      <c r="S91" s="92"/>
      <c r="T91" s="99"/>
      <c r="U91" s="88"/>
      <c r="V91" s="13"/>
      <c r="W91" s="95"/>
      <c r="X91" s="13"/>
      <c r="Y91" s="9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1:79" x14ac:dyDescent="0.2">
      <c r="A92" s="7" t="s">
        <v>21</v>
      </c>
      <c r="B92" s="304" t="s">
        <v>147</v>
      </c>
      <c r="C92" s="318"/>
      <c r="D92" s="321"/>
      <c r="E92" s="118"/>
      <c r="F92" s="13"/>
      <c r="G92" s="92"/>
      <c r="H92" s="672"/>
      <c r="I92" s="672"/>
      <c r="J92" s="105"/>
      <c r="K92" s="102"/>
      <c r="L92" s="13"/>
      <c r="M92" s="92"/>
      <c r="N92" s="13"/>
      <c r="O92" s="92"/>
      <c r="P92" s="13"/>
      <c r="Q92" s="92"/>
      <c r="R92" s="13"/>
      <c r="S92" s="92"/>
      <c r="T92" s="99"/>
      <c r="U92" s="88"/>
      <c r="V92" s="13"/>
      <c r="W92" s="95"/>
      <c r="X92" s="13"/>
      <c r="Y92" s="92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1:79" x14ac:dyDescent="0.2">
      <c r="A93" s="4"/>
      <c r="B93" s="30" t="s">
        <v>13</v>
      </c>
      <c r="C93" s="317"/>
      <c r="D93" s="317"/>
      <c r="E93" s="54"/>
      <c r="F93" s="12"/>
      <c r="G93" s="35"/>
      <c r="H93" s="34"/>
      <c r="I93" s="671"/>
      <c r="J93" s="34"/>
      <c r="K93" s="101"/>
      <c r="L93" s="12"/>
      <c r="M93" s="35"/>
      <c r="N93" s="12"/>
      <c r="O93" s="35"/>
      <c r="P93" s="12"/>
      <c r="Q93" s="35"/>
      <c r="R93" s="12"/>
      <c r="S93" s="35"/>
      <c r="T93" s="98"/>
      <c r="U93" s="87"/>
      <c r="V93" s="12"/>
      <c r="W93" s="35"/>
      <c r="X93" s="12"/>
      <c r="Y93" s="35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1:79" x14ac:dyDescent="0.2">
      <c r="A94" s="4"/>
      <c r="B94" s="81" t="s">
        <v>143</v>
      </c>
      <c r="C94" s="609"/>
      <c r="D94" s="610"/>
      <c r="E94" s="611"/>
      <c r="F94" s="265"/>
      <c r="G94" s="608"/>
      <c r="H94" s="281"/>
      <c r="I94" s="611"/>
      <c r="J94" s="265"/>
      <c r="K94" s="608"/>
      <c r="L94" s="265"/>
      <c r="M94" s="608"/>
      <c r="N94" s="265"/>
      <c r="O94" s="608"/>
      <c r="P94" s="265"/>
      <c r="Q94" s="608"/>
      <c r="R94" s="265"/>
      <c r="S94" s="608"/>
      <c r="T94" s="265"/>
      <c r="U94" s="608"/>
      <c r="V94" s="265"/>
      <c r="W94" s="608"/>
      <c r="X94" s="265"/>
      <c r="Y94" s="608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1:79" x14ac:dyDescent="0.2">
      <c r="A95" s="4"/>
      <c r="B95" s="81" t="s">
        <v>122</v>
      </c>
      <c r="C95" s="541"/>
      <c r="D95" s="319"/>
      <c r="E95" s="53"/>
      <c r="F95" s="265"/>
      <c r="G95" s="608"/>
      <c r="H95" s="281"/>
      <c r="I95" s="611"/>
      <c r="J95" s="265"/>
      <c r="K95" s="608"/>
      <c r="L95" s="265"/>
      <c r="M95" s="608"/>
      <c r="N95" s="265"/>
      <c r="O95" s="608"/>
      <c r="P95" s="265"/>
      <c r="Q95" s="608"/>
      <c r="R95" s="265"/>
      <c r="S95" s="608"/>
      <c r="T95" s="265"/>
      <c r="U95" s="608"/>
      <c r="V95" s="265"/>
      <c r="W95" s="608"/>
      <c r="X95" s="265"/>
      <c r="Y95" s="608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1:79" x14ac:dyDescent="0.2">
      <c r="A96" s="4"/>
      <c r="B96" s="30" t="s">
        <v>14</v>
      </c>
      <c r="C96" s="317"/>
      <c r="D96" s="317"/>
      <c r="E96" s="54"/>
      <c r="F96" s="12"/>
      <c r="G96" s="35"/>
      <c r="H96" s="34"/>
      <c r="I96" s="671"/>
      <c r="J96" s="34"/>
      <c r="K96" s="101"/>
      <c r="L96" s="12"/>
      <c r="M96" s="35"/>
      <c r="N96" s="12"/>
      <c r="O96" s="35"/>
      <c r="P96" s="12"/>
      <c r="Q96" s="35"/>
      <c r="R96" s="12"/>
      <c r="S96" s="35"/>
      <c r="T96" s="98"/>
      <c r="U96" s="87"/>
      <c r="V96" s="302"/>
      <c r="W96" s="101"/>
      <c r="X96" s="12"/>
      <c r="Y96" s="35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1:80" x14ac:dyDescent="0.2">
      <c r="A97" s="4"/>
      <c r="B97" s="81" t="s">
        <v>143</v>
      </c>
      <c r="C97" s="609"/>
      <c r="D97" s="610"/>
      <c r="E97" s="611"/>
      <c r="F97" s="265"/>
      <c r="G97" s="608"/>
      <c r="H97" s="281"/>
      <c r="I97" s="611"/>
      <c r="J97" s="265"/>
      <c r="K97" s="608"/>
      <c r="L97" s="265"/>
      <c r="M97" s="608"/>
      <c r="N97" s="265"/>
      <c r="O97" s="608"/>
      <c r="P97" s="265"/>
      <c r="Q97" s="608"/>
      <c r="R97" s="265"/>
      <c r="S97" s="608"/>
      <c r="T97" s="265"/>
      <c r="U97" s="608"/>
      <c r="V97" s="265"/>
      <c r="W97" s="608"/>
      <c r="X97" s="265"/>
      <c r="Y97" s="608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1:80" x14ac:dyDescent="0.2">
      <c r="A98" s="4"/>
      <c r="B98" s="81" t="s">
        <v>122</v>
      </c>
      <c r="C98" s="541"/>
      <c r="D98" s="319"/>
      <c r="E98" s="53"/>
      <c r="F98" s="265"/>
      <c r="G98" s="608"/>
      <c r="H98" s="281"/>
      <c r="I98" s="611"/>
      <c r="J98" s="265"/>
      <c r="K98" s="608"/>
      <c r="L98" s="265"/>
      <c r="M98" s="608"/>
      <c r="N98" s="265"/>
      <c r="O98" s="608"/>
      <c r="P98" s="265"/>
      <c r="Q98" s="608"/>
      <c r="R98" s="265"/>
      <c r="S98" s="608"/>
      <c r="T98" s="265"/>
      <c r="U98" s="608"/>
      <c r="V98" s="265"/>
      <c r="W98" s="608"/>
      <c r="X98" s="265"/>
      <c r="Y98" s="608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1:80" x14ac:dyDescent="0.2">
      <c r="A99" s="4"/>
      <c r="B99" s="30" t="s">
        <v>34</v>
      </c>
      <c r="C99" s="317"/>
      <c r="D99" s="317"/>
      <c r="E99" s="54"/>
      <c r="F99" s="12"/>
      <c r="G99" s="35"/>
      <c r="H99" s="34"/>
      <c r="I99" s="671"/>
      <c r="J99" s="34"/>
      <c r="K99" s="101"/>
      <c r="L99" s="12"/>
      <c r="M99" s="35"/>
      <c r="N99" s="12"/>
      <c r="O99" s="35"/>
      <c r="P99" s="12"/>
      <c r="Q99" s="35"/>
      <c r="R99" s="12"/>
      <c r="S99" s="35"/>
      <c r="T99" s="98"/>
      <c r="U99" s="87"/>
      <c r="V99" s="302"/>
      <c r="W99" s="101"/>
      <c r="X99" s="12"/>
      <c r="Y99" s="35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1:80" x14ac:dyDescent="0.2">
      <c r="A100" s="4"/>
      <c r="B100" s="81" t="s">
        <v>143</v>
      </c>
      <c r="C100" s="609"/>
      <c r="D100" s="610"/>
      <c r="E100" s="611"/>
      <c r="F100" s="265"/>
      <c r="G100" s="608"/>
      <c r="H100" s="281"/>
      <c r="I100" s="611"/>
      <c r="J100" s="265"/>
      <c r="K100" s="608"/>
      <c r="L100" s="265"/>
      <c r="M100" s="608"/>
      <c r="N100" s="265"/>
      <c r="O100" s="608"/>
      <c r="P100" s="265"/>
      <c r="Q100" s="608"/>
      <c r="R100" s="265"/>
      <c r="S100" s="608"/>
      <c r="T100" s="265"/>
      <c r="U100" s="608"/>
      <c r="V100" s="265"/>
      <c r="W100" s="608"/>
      <c r="X100" s="265"/>
      <c r="Y100" s="608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1:80" x14ac:dyDescent="0.2">
      <c r="A101" s="4"/>
      <c r="B101" s="81" t="s">
        <v>122</v>
      </c>
      <c r="C101" s="541"/>
      <c r="D101" s="319"/>
      <c r="E101" s="53"/>
      <c r="F101" s="265"/>
      <c r="G101" s="608"/>
      <c r="H101" s="281"/>
      <c r="I101" s="611"/>
      <c r="J101" s="265"/>
      <c r="K101" s="608"/>
      <c r="L101" s="265"/>
      <c r="M101" s="608"/>
      <c r="N101" s="265"/>
      <c r="O101" s="608"/>
      <c r="P101" s="265"/>
      <c r="Q101" s="608"/>
      <c r="R101" s="265"/>
      <c r="S101" s="608"/>
      <c r="T101" s="265"/>
      <c r="U101" s="608"/>
      <c r="V101" s="265"/>
      <c r="W101" s="608"/>
      <c r="X101" s="265"/>
      <c r="Y101" s="608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1:80" x14ac:dyDescent="0.2">
      <c r="A102" s="4"/>
      <c r="B102" s="30" t="s">
        <v>35</v>
      </c>
      <c r="C102" s="317"/>
      <c r="D102" s="317"/>
      <c r="E102" s="54"/>
      <c r="F102" s="12"/>
      <c r="G102" s="35"/>
      <c r="H102" s="34"/>
      <c r="I102" s="671"/>
      <c r="J102" s="34"/>
      <c r="K102" s="101"/>
      <c r="L102" s="12"/>
      <c r="M102" s="35"/>
      <c r="N102" s="12"/>
      <c r="O102" s="35"/>
      <c r="P102" s="12"/>
      <c r="Q102" s="35"/>
      <c r="R102" s="12"/>
      <c r="S102" s="35"/>
      <c r="T102" s="98"/>
      <c r="U102" s="87"/>
      <c r="V102" s="302"/>
      <c r="W102" s="101"/>
      <c r="X102" s="12"/>
      <c r="Y102" s="35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1:80" x14ac:dyDescent="0.2">
      <c r="A103" s="5"/>
      <c r="B103" s="81" t="s">
        <v>143</v>
      </c>
      <c r="C103" s="609"/>
      <c r="D103" s="610"/>
      <c r="E103" s="611"/>
      <c r="F103" s="265"/>
      <c r="G103" s="608"/>
      <c r="H103" s="281"/>
      <c r="I103" s="611"/>
      <c r="J103" s="265"/>
      <c r="K103" s="608"/>
      <c r="L103" s="265"/>
      <c r="M103" s="608"/>
      <c r="N103" s="265"/>
      <c r="O103" s="608"/>
      <c r="P103" s="265"/>
      <c r="Q103" s="608"/>
      <c r="R103" s="265"/>
      <c r="S103" s="608"/>
      <c r="T103" s="265"/>
      <c r="U103" s="608"/>
      <c r="V103" s="265"/>
      <c r="W103" s="608"/>
      <c r="X103" s="265"/>
      <c r="Y103" s="608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</row>
    <row r="104" spans="1:80" x14ac:dyDescent="0.2">
      <c r="A104" s="4"/>
      <c r="B104" s="81" t="s">
        <v>122</v>
      </c>
      <c r="C104" s="541"/>
      <c r="D104" s="319"/>
      <c r="E104" s="53"/>
      <c r="F104" s="265"/>
      <c r="G104" s="608"/>
      <c r="H104" s="281"/>
      <c r="I104" s="611"/>
      <c r="J104" s="265"/>
      <c r="K104" s="608"/>
      <c r="L104" s="265"/>
      <c r="M104" s="608"/>
      <c r="N104" s="265"/>
      <c r="O104" s="608"/>
      <c r="P104" s="265"/>
      <c r="Q104" s="608"/>
      <c r="R104" s="265"/>
      <c r="S104" s="608"/>
      <c r="T104" s="265"/>
      <c r="U104" s="608"/>
      <c r="V104" s="265"/>
      <c r="W104" s="608"/>
      <c r="X104" s="265"/>
      <c r="Y104" s="608"/>
    </row>
    <row r="105" spans="1:80" x14ac:dyDescent="0.2">
      <c r="A105" s="4"/>
      <c r="B105" s="30" t="s">
        <v>36</v>
      </c>
      <c r="C105" s="317"/>
      <c r="D105" s="317"/>
      <c r="E105" s="54"/>
      <c r="F105" s="12"/>
      <c r="G105" s="35"/>
      <c r="H105" s="34"/>
      <c r="I105" s="671"/>
      <c r="J105" s="34"/>
      <c r="K105" s="101"/>
      <c r="L105" s="12"/>
      <c r="M105" s="35"/>
      <c r="N105" s="12"/>
      <c r="O105" s="35"/>
      <c r="P105" s="12"/>
      <c r="Q105" s="35"/>
      <c r="R105" s="12"/>
      <c r="S105" s="35"/>
      <c r="T105" s="98"/>
      <c r="U105" s="87"/>
      <c r="V105" s="302"/>
      <c r="W105" s="101"/>
      <c r="X105" s="12"/>
      <c r="Y105" s="35"/>
    </row>
    <row r="106" spans="1:80" x14ac:dyDescent="0.2">
      <c r="A106" s="4"/>
      <c r="B106" s="81" t="s">
        <v>143</v>
      </c>
      <c r="C106" s="609"/>
      <c r="D106" s="610"/>
      <c r="E106" s="611"/>
      <c r="F106" s="265"/>
      <c r="G106" s="608"/>
      <c r="H106" s="281"/>
      <c r="I106" s="611"/>
      <c r="J106" s="265"/>
      <c r="K106" s="608"/>
      <c r="L106" s="265"/>
      <c r="M106" s="608"/>
      <c r="N106" s="265"/>
      <c r="O106" s="608"/>
      <c r="P106" s="265"/>
      <c r="Q106" s="608"/>
      <c r="R106" s="265"/>
      <c r="S106" s="608"/>
      <c r="T106" s="265"/>
      <c r="U106" s="608"/>
      <c r="V106" s="265"/>
      <c r="W106" s="608"/>
      <c r="X106" s="265"/>
      <c r="Y106" s="608"/>
    </row>
    <row r="107" spans="1:80" x14ac:dyDescent="0.2">
      <c r="A107" s="4"/>
      <c r="B107" s="81" t="s">
        <v>122</v>
      </c>
      <c r="C107" s="541"/>
      <c r="D107" s="319"/>
      <c r="E107" s="53"/>
      <c r="F107" s="265"/>
      <c r="G107" s="608"/>
      <c r="H107" s="281"/>
      <c r="I107" s="611"/>
      <c r="J107" s="265"/>
      <c r="K107" s="608"/>
      <c r="L107" s="265"/>
      <c r="M107" s="608"/>
      <c r="N107" s="265"/>
      <c r="O107" s="608"/>
      <c r="P107" s="265"/>
      <c r="Q107" s="608"/>
      <c r="R107" s="265"/>
      <c r="S107" s="608"/>
      <c r="T107" s="265"/>
      <c r="U107" s="608"/>
      <c r="V107" s="265"/>
      <c r="W107" s="608"/>
      <c r="X107" s="265"/>
      <c r="Y107" s="608"/>
    </row>
    <row r="108" spans="1:80" x14ac:dyDescent="0.2">
      <c r="A108" s="11"/>
      <c r="B108" s="37"/>
      <c r="C108" s="542"/>
      <c r="D108" s="86"/>
      <c r="E108" s="16"/>
      <c r="F108" s="89"/>
      <c r="G108" s="90"/>
      <c r="H108" s="38"/>
      <c r="I108" s="38"/>
      <c r="J108" s="38"/>
      <c r="K108" s="38"/>
      <c r="L108" s="89"/>
      <c r="M108" s="90"/>
      <c r="N108" s="89"/>
      <c r="O108" s="90"/>
      <c r="P108" s="89"/>
      <c r="Q108" s="38"/>
      <c r="R108" s="89"/>
      <c r="S108" s="90"/>
      <c r="T108" s="24"/>
      <c r="U108" s="27"/>
      <c r="V108" s="93"/>
      <c r="W108" s="94"/>
      <c r="X108" s="89"/>
      <c r="Y108" s="153"/>
    </row>
    <row r="109" spans="1:80" ht="13.5" thickBot="1" x14ac:dyDescent="0.25">
      <c r="A109" s="11"/>
      <c r="B109" s="37"/>
      <c r="C109" s="542"/>
      <c r="D109" s="86"/>
      <c r="E109" s="16"/>
      <c r="F109" s="24"/>
      <c r="G109" s="152"/>
      <c r="H109" s="152"/>
      <c r="I109" s="152"/>
      <c r="J109" s="152"/>
      <c r="K109" s="152"/>
      <c r="L109" s="24"/>
      <c r="M109" s="152"/>
      <c r="N109" s="24"/>
      <c r="O109" s="152"/>
      <c r="P109" s="24"/>
      <c r="Q109" s="152"/>
      <c r="R109" s="24"/>
      <c r="S109" s="152"/>
      <c r="T109" s="24"/>
      <c r="U109" s="152"/>
      <c r="V109" s="28"/>
      <c r="W109" s="152"/>
      <c r="X109" s="24"/>
      <c r="Y109" s="150"/>
    </row>
    <row r="110" spans="1:80" ht="13.5" thickBot="1" x14ac:dyDescent="0.25">
      <c r="A110" s="7" t="s">
        <v>156</v>
      </c>
      <c r="B110" s="30" t="s">
        <v>38</v>
      </c>
      <c r="C110" s="82"/>
      <c r="D110" s="82"/>
      <c r="E110" s="322"/>
      <c r="F110" s="697" t="s">
        <v>40</v>
      </c>
      <c r="G110" s="698"/>
      <c r="H110" s="697" t="s">
        <v>40</v>
      </c>
      <c r="I110" s="698"/>
      <c r="J110" s="697" t="s">
        <v>40</v>
      </c>
      <c r="K110" s="698"/>
      <c r="L110" s="697" t="s">
        <v>40</v>
      </c>
      <c r="M110" s="698"/>
      <c r="N110" s="697" t="s">
        <v>40</v>
      </c>
      <c r="O110" s="698"/>
      <c r="P110" s="697" t="s">
        <v>40</v>
      </c>
      <c r="Q110" s="698"/>
      <c r="R110" s="697" t="s">
        <v>40</v>
      </c>
      <c r="S110" s="698"/>
      <c r="T110" s="697" t="s">
        <v>40</v>
      </c>
      <c r="U110" s="698"/>
      <c r="V110" s="697" t="s">
        <v>40</v>
      </c>
      <c r="W110" s="698"/>
      <c r="X110" s="701" t="s">
        <v>40</v>
      </c>
      <c r="Y110" s="702"/>
      <c r="Z110" s="23"/>
      <c r="AA110" s="23"/>
      <c r="AB110" s="23"/>
      <c r="AC110" s="23"/>
      <c r="AD110" s="23"/>
    </row>
    <row r="111" spans="1:80" x14ac:dyDescent="0.2">
      <c r="A111" s="4"/>
      <c r="B111" s="79" t="s">
        <v>39</v>
      </c>
      <c r="C111" s="83"/>
      <c r="D111" s="83"/>
      <c r="E111" s="323"/>
      <c r="F111" s="661"/>
      <c r="G111" s="660"/>
      <c r="H111" s="676"/>
      <c r="I111" s="582"/>
      <c r="J111" s="583"/>
      <c r="K111" s="582"/>
      <c r="L111" s="581"/>
      <c r="M111" s="582"/>
      <c r="N111" s="581"/>
      <c r="O111" s="582"/>
      <c r="P111" s="581"/>
      <c r="Q111" s="582"/>
      <c r="R111" s="581"/>
      <c r="S111" s="582"/>
      <c r="T111" s="581"/>
      <c r="U111" s="582"/>
      <c r="V111" s="581"/>
      <c r="W111" s="582"/>
      <c r="X111" s="613"/>
      <c r="Y111" s="615"/>
      <c r="Z111" s="23"/>
      <c r="AA111" s="23"/>
      <c r="AB111" s="23"/>
      <c r="AC111" s="23"/>
      <c r="AD111" s="23"/>
    </row>
    <row r="112" spans="1:80" ht="13.5" thickBot="1" x14ac:dyDescent="0.25">
      <c r="A112" s="4"/>
      <c r="B112" s="79" t="s">
        <v>564</v>
      </c>
      <c r="C112" s="83"/>
      <c r="D112" s="83"/>
      <c r="E112" s="323"/>
      <c r="F112" s="662"/>
      <c r="G112" s="611"/>
      <c r="H112" s="677"/>
      <c r="I112" s="277"/>
      <c r="J112" s="77"/>
      <c r="K112" s="277"/>
      <c r="L112" s="14"/>
      <c r="M112" s="277"/>
      <c r="N112" s="14"/>
      <c r="O112" s="277"/>
      <c r="P112" s="14"/>
      <c r="Q112" s="277"/>
      <c r="R112" s="14"/>
      <c r="S112" s="277"/>
      <c r="T112" s="14"/>
      <c r="U112" s="277"/>
      <c r="V112" s="14"/>
      <c r="W112" s="277"/>
      <c r="X112" s="613"/>
      <c r="Y112" s="616"/>
      <c r="Z112" s="23"/>
      <c r="AA112" s="23"/>
      <c r="AB112" s="23"/>
      <c r="AC112" s="23"/>
      <c r="AD112" s="23"/>
    </row>
    <row r="113" spans="1:30" x14ac:dyDescent="0.2">
      <c r="A113" s="11"/>
      <c r="B113" s="80"/>
      <c r="C113" s="83"/>
      <c r="D113" s="83"/>
      <c r="E113" s="323"/>
      <c r="F113" s="78"/>
      <c r="G113" s="26"/>
      <c r="H113" s="26"/>
      <c r="I113" s="26"/>
      <c r="J113" s="26"/>
      <c r="K113" s="26"/>
      <c r="L113" s="24"/>
      <c r="M113" s="26" t="s">
        <v>37</v>
      </c>
      <c r="N113" s="24"/>
      <c r="O113" s="26" t="s">
        <v>37</v>
      </c>
      <c r="P113" s="24"/>
      <c r="Q113" s="26" t="s">
        <v>37</v>
      </c>
      <c r="R113" s="24"/>
      <c r="S113" s="26"/>
      <c r="T113" s="24"/>
      <c r="U113" s="26"/>
      <c r="V113" s="28"/>
      <c r="W113" s="26"/>
      <c r="X113" s="24"/>
      <c r="Y113" s="614"/>
      <c r="Z113" s="23"/>
      <c r="AA113" s="23"/>
      <c r="AB113" s="23"/>
      <c r="AC113" s="23"/>
      <c r="AD113" s="23"/>
    </row>
    <row r="114" spans="1:30" x14ac:dyDescent="0.2">
      <c r="A114" s="11"/>
      <c r="B114" s="37"/>
      <c r="C114" s="543"/>
      <c r="D114" s="84"/>
      <c r="E114" s="150"/>
      <c r="F114" s="78"/>
      <c r="G114" s="26"/>
      <c r="H114" s="26"/>
      <c r="I114" s="26"/>
      <c r="J114" s="26"/>
      <c r="K114" s="26"/>
      <c r="L114" s="24"/>
      <c r="M114" s="26"/>
      <c r="N114" s="24"/>
      <c r="O114" s="25"/>
      <c r="P114" s="24"/>
      <c r="Q114" s="25"/>
      <c r="R114" s="24"/>
      <c r="S114" s="25"/>
      <c r="T114" s="24"/>
      <c r="U114" s="27"/>
      <c r="V114" s="28"/>
      <c r="W114" s="27"/>
      <c r="X114" s="24"/>
      <c r="Y114" s="151"/>
    </row>
    <row r="115" spans="1:30" x14ac:dyDescent="0.2">
      <c r="A115" s="123">
        <v>2</v>
      </c>
      <c r="B115" s="30" t="s">
        <v>161</v>
      </c>
      <c r="C115" s="85"/>
      <c r="D115" s="85"/>
      <c r="E115" s="312"/>
      <c r="F115" s="703" t="s">
        <v>20</v>
      </c>
      <c r="G115" s="704"/>
      <c r="H115" s="703" t="s">
        <v>20</v>
      </c>
      <c r="I115" s="704"/>
      <c r="J115" s="703" t="s">
        <v>20</v>
      </c>
      <c r="K115" s="704"/>
      <c r="L115" s="703" t="s">
        <v>20</v>
      </c>
      <c r="M115" s="704"/>
      <c r="N115" s="703" t="s">
        <v>20</v>
      </c>
      <c r="O115" s="704"/>
      <c r="P115" s="703" t="s">
        <v>20</v>
      </c>
      <c r="Q115" s="704"/>
      <c r="R115" s="703" t="s">
        <v>20</v>
      </c>
      <c r="S115" s="704"/>
      <c r="T115" s="703" t="s">
        <v>20</v>
      </c>
      <c r="U115" s="704"/>
      <c r="V115" s="706" t="s">
        <v>20</v>
      </c>
      <c r="W115" s="707"/>
      <c r="X115" s="703" t="s">
        <v>20</v>
      </c>
      <c r="Y115" s="704"/>
    </row>
    <row r="116" spans="1:30" x14ac:dyDescent="0.2">
      <c r="A116" s="4"/>
      <c r="B116" s="81" t="s">
        <v>166</v>
      </c>
      <c r="C116" s="543"/>
      <c r="D116" s="84"/>
      <c r="E116" s="150"/>
      <c r="F116" s="278"/>
      <c r="G116" s="152"/>
      <c r="H116" s="278"/>
      <c r="I116" s="152"/>
      <c r="J116" s="278"/>
      <c r="K116" s="152"/>
      <c r="L116" s="278"/>
      <c r="M116" s="152"/>
      <c r="N116" s="278"/>
      <c r="O116" s="152"/>
      <c r="P116" s="278"/>
      <c r="Q116" s="152"/>
      <c r="R116" s="278"/>
      <c r="S116" s="152"/>
      <c r="T116" s="278"/>
      <c r="U116" s="152"/>
      <c r="V116" s="278"/>
      <c r="W116" s="152"/>
      <c r="X116" s="278"/>
      <c r="Y116" s="150"/>
    </row>
    <row r="117" spans="1:30" x14ac:dyDescent="0.2">
      <c r="A117" s="4"/>
      <c r="B117" s="81" t="s">
        <v>167</v>
      </c>
      <c r="C117" s="542"/>
      <c r="D117" s="86"/>
      <c r="E117" s="313"/>
      <c r="F117" s="278"/>
      <c r="G117" s="152"/>
      <c r="H117" s="278"/>
      <c r="I117" s="152"/>
      <c r="J117" s="278"/>
      <c r="K117" s="152"/>
      <c r="L117" s="278"/>
      <c r="M117" s="152"/>
      <c r="N117" s="278"/>
      <c r="O117" s="152"/>
      <c r="P117" s="278"/>
      <c r="Q117" s="152"/>
      <c r="R117" s="278"/>
      <c r="S117" s="152"/>
      <c r="T117" s="278"/>
      <c r="U117" s="152"/>
      <c r="V117" s="278"/>
      <c r="W117" s="152"/>
      <c r="X117" s="278"/>
      <c r="Y117" s="150"/>
    </row>
    <row r="118" spans="1:30" x14ac:dyDescent="0.2">
      <c r="A118" s="4"/>
      <c r="B118" s="538" t="s">
        <v>561</v>
      </c>
      <c r="C118" s="542"/>
      <c r="D118" s="86"/>
      <c r="E118" s="313"/>
      <c r="F118" s="278"/>
      <c r="G118" s="152"/>
      <c r="H118" s="278"/>
      <c r="I118" s="152"/>
      <c r="J118" s="278"/>
      <c r="K118" s="152"/>
      <c r="L118" s="278"/>
      <c r="M118" s="152"/>
      <c r="N118" s="278"/>
      <c r="O118" s="152"/>
      <c r="P118" s="278"/>
      <c r="Q118" s="152"/>
      <c r="R118" s="278"/>
      <c r="S118" s="152"/>
      <c r="T118" s="278"/>
      <c r="U118" s="152"/>
      <c r="V118" s="278"/>
      <c r="W118" s="152"/>
      <c r="X118" s="278"/>
      <c r="Y118" s="150"/>
    </row>
    <row r="119" spans="1:30" x14ac:dyDescent="0.2">
      <c r="A119" s="4"/>
      <c r="B119" s="538" t="s">
        <v>562</v>
      </c>
      <c r="C119" s="542"/>
      <c r="D119" s="86"/>
      <c r="E119" s="313"/>
      <c r="F119" s="278"/>
      <c r="G119" s="152"/>
      <c r="H119" s="278"/>
      <c r="I119" s="152"/>
      <c r="J119" s="278"/>
      <c r="K119" s="152"/>
      <c r="L119" s="278"/>
      <c r="M119" s="152"/>
      <c r="N119" s="278"/>
      <c r="O119" s="152"/>
      <c r="P119" s="278"/>
      <c r="Q119" s="152"/>
      <c r="R119" s="278"/>
      <c r="S119" s="152"/>
      <c r="T119" s="278"/>
      <c r="U119" s="152"/>
      <c r="V119" s="278"/>
      <c r="W119" s="152"/>
      <c r="X119" s="278"/>
      <c r="Y119" s="150"/>
    </row>
    <row r="120" spans="1:30" x14ac:dyDescent="0.2">
      <c r="A120" s="4"/>
      <c r="B120" s="81" t="s">
        <v>121</v>
      </c>
      <c r="C120" s="542"/>
      <c r="D120" s="86"/>
      <c r="E120" s="313"/>
      <c r="F120" s="278"/>
      <c r="G120" s="152"/>
      <c r="H120" s="278"/>
      <c r="I120" s="152"/>
      <c r="J120" s="278"/>
      <c r="K120" s="152"/>
      <c r="L120" s="278"/>
      <c r="M120" s="152"/>
      <c r="N120" s="278"/>
      <c r="O120" s="152"/>
      <c r="P120" s="278"/>
      <c r="Q120" s="152"/>
      <c r="R120" s="278"/>
      <c r="S120" s="152"/>
      <c r="T120" s="278"/>
      <c r="U120" s="152"/>
      <c r="V120" s="278"/>
      <c r="W120" s="152"/>
      <c r="X120" s="278"/>
      <c r="Y120" s="150"/>
    </row>
    <row r="121" spans="1:30" x14ac:dyDescent="0.2">
      <c r="A121" s="127"/>
      <c r="B121" s="128"/>
      <c r="C121" s="542"/>
      <c r="D121" s="129"/>
      <c r="E121" s="314"/>
      <c r="F121" s="130"/>
      <c r="G121" s="154"/>
      <c r="H121" s="154"/>
      <c r="I121" s="154"/>
      <c r="J121" s="131"/>
      <c r="K121" s="154"/>
      <c r="L121" s="131"/>
      <c r="M121" s="154"/>
      <c r="N121" s="131"/>
      <c r="O121" s="154"/>
      <c r="P121" s="131"/>
      <c r="Q121" s="154"/>
      <c r="R121" s="131"/>
      <c r="S121" s="154"/>
      <c r="T121" s="131"/>
      <c r="U121" s="154"/>
      <c r="V121" s="132"/>
      <c r="W121" s="154"/>
      <c r="X121" s="131"/>
      <c r="Y121" s="155"/>
    </row>
    <row r="122" spans="1:30" x14ac:dyDescent="0.2">
      <c r="A122" s="124">
        <v>3</v>
      </c>
      <c r="B122" s="125" t="s">
        <v>174</v>
      </c>
      <c r="C122" s="544"/>
      <c r="D122" s="126"/>
      <c r="E122" s="315"/>
      <c r="F122" s="705" t="s">
        <v>148</v>
      </c>
      <c r="G122" s="700"/>
      <c r="H122" s="699" t="s">
        <v>149</v>
      </c>
      <c r="I122" s="700"/>
      <c r="J122" s="699" t="s">
        <v>149</v>
      </c>
      <c r="K122" s="700"/>
      <c r="L122" s="699" t="s">
        <v>149</v>
      </c>
      <c r="M122" s="700"/>
      <c r="N122" s="699" t="s">
        <v>149</v>
      </c>
      <c r="O122" s="700"/>
      <c r="P122" s="699" t="s">
        <v>149</v>
      </c>
      <c r="Q122" s="700"/>
      <c r="R122" s="699" t="s">
        <v>149</v>
      </c>
      <c r="S122" s="700"/>
      <c r="T122" s="699" t="s">
        <v>149</v>
      </c>
      <c r="U122" s="700"/>
      <c r="V122" s="699" t="s">
        <v>149</v>
      </c>
      <c r="W122" s="700"/>
      <c r="X122" s="699" t="s">
        <v>149</v>
      </c>
      <c r="Y122" s="700"/>
    </row>
    <row r="123" spans="1:30" x14ac:dyDescent="0.2">
      <c r="A123" s="4"/>
      <c r="B123" s="81" t="s">
        <v>172</v>
      </c>
      <c r="C123" s="542"/>
      <c r="D123" s="86"/>
      <c r="E123" s="313"/>
      <c r="F123" s="278"/>
      <c r="G123" s="152"/>
      <c r="H123" s="278"/>
      <c r="I123" s="152"/>
      <c r="J123" s="278"/>
      <c r="K123" s="152"/>
      <c r="L123" s="278"/>
      <c r="M123" s="152"/>
      <c r="N123" s="278"/>
      <c r="O123" s="152"/>
      <c r="P123" s="278"/>
      <c r="Q123" s="152"/>
      <c r="R123" s="278"/>
      <c r="S123" s="152"/>
      <c r="T123" s="278"/>
      <c r="U123" s="152"/>
      <c r="V123" s="278"/>
      <c r="W123" s="152"/>
      <c r="X123" s="278"/>
      <c r="Y123" s="150"/>
    </row>
    <row r="124" spans="1:30" ht="13.5" thickBot="1" x14ac:dyDescent="0.25">
      <c r="A124" s="156"/>
      <c r="B124" s="157"/>
      <c r="C124" s="545"/>
      <c r="D124" s="316"/>
      <c r="E124" s="159"/>
      <c r="F124" s="160"/>
      <c r="G124" s="161"/>
      <c r="H124" s="675"/>
      <c r="I124" s="675"/>
      <c r="J124" s="162"/>
      <c r="K124" s="161"/>
      <c r="L124" s="160"/>
      <c r="M124" s="161"/>
      <c r="N124" s="160"/>
      <c r="O124" s="161"/>
      <c r="P124" s="160"/>
      <c r="Q124" s="163"/>
      <c r="R124" s="160"/>
      <c r="S124" s="161"/>
      <c r="T124" s="164"/>
      <c r="U124" s="165"/>
      <c r="V124" s="164"/>
      <c r="W124" s="161"/>
      <c r="X124" s="166"/>
      <c r="Y124" s="663"/>
    </row>
  </sheetData>
  <mergeCells count="42">
    <mergeCell ref="F122:G122"/>
    <mergeCell ref="T115:U115"/>
    <mergeCell ref="V115:W115"/>
    <mergeCell ref="V122:W122"/>
    <mergeCell ref="T122:U122"/>
    <mergeCell ref="F115:G115"/>
    <mergeCell ref="J115:K115"/>
    <mergeCell ref="L115:M115"/>
    <mergeCell ref="N115:O115"/>
    <mergeCell ref="P115:Q115"/>
    <mergeCell ref="H115:I115"/>
    <mergeCell ref="H122:I122"/>
    <mergeCell ref="X122:Y122"/>
    <mergeCell ref="J122:K122"/>
    <mergeCell ref="L122:M122"/>
    <mergeCell ref="N122:O122"/>
    <mergeCell ref="R110:S110"/>
    <mergeCell ref="T110:U110"/>
    <mergeCell ref="V110:W110"/>
    <mergeCell ref="X110:Y110"/>
    <mergeCell ref="X115:Y115"/>
    <mergeCell ref="R115:S115"/>
    <mergeCell ref="P122:Q122"/>
    <mergeCell ref="R122:S122"/>
    <mergeCell ref="F110:G110"/>
    <mergeCell ref="J110:K110"/>
    <mergeCell ref="L110:M110"/>
    <mergeCell ref="N110:O110"/>
    <mergeCell ref="P110:Q110"/>
    <mergeCell ref="H110:I110"/>
    <mergeCell ref="J2:K2"/>
    <mergeCell ref="A1:B1"/>
    <mergeCell ref="A2:B2"/>
    <mergeCell ref="F2:G2"/>
    <mergeCell ref="N2:O2"/>
    <mergeCell ref="L2:M2"/>
    <mergeCell ref="H2:I2"/>
    <mergeCell ref="X2:Y2"/>
    <mergeCell ref="P2:Q2"/>
    <mergeCell ref="R2:S2"/>
    <mergeCell ref="T2:U2"/>
    <mergeCell ref="V2:W2"/>
  </mergeCells>
  <phoneticPr fontId="0" type="noConversion"/>
  <pageMargins left="0.15748031496062992" right="7.874015748031496E-2" top="0.51181102362204722" bottom="0.47244094488188981" header="0.51181102362204722" footer="0.51181102362204722"/>
  <pageSetup paperSize="17" scale="61" fitToHeight="0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"/>
  <sheetViews>
    <sheetView workbookViewId="0">
      <selection activeCell="K32" sqref="K32"/>
    </sheetView>
  </sheetViews>
  <sheetFormatPr defaultRowHeight="12.75" x14ac:dyDescent="0.2"/>
  <cols>
    <col min="2" max="2" width="42.42578125" customWidth="1"/>
    <col min="3" max="7" width="19.85546875" customWidth="1"/>
  </cols>
  <sheetData>
    <row r="1" spans="1:7" ht="16.5" thickBot="1" x14ac:dyDescent="0.25">
      <c r="A1" s="678" t="s">
        <v>672</v>
      </c>
      <c r="B1" s="678"/>
      <c r="C1" s="678"/>
    </row>
    <row r="2" spans="1:7" ht="15.75" x14ac:dyDescent="0.2">
      <c r="A2" s="756" t="s">
        <v>0</v>
      </c>
      <c r="B2" s="756" t="s">
        <v>1</v>
      </c>
      <c r="C2" s="550" t="s">
        <v>609</v>
      </c>
      <c r="D2" s="550" t="s">
        <v>609</v>
      </c>
      <c r="E2" s="550" t="s">
        <v>609</v>
      </c>
      <c r="F2" s="550" t="s">
        <v>609</v>
      </c>
      <c r="G2" s="550" t="s">
        <v>609</v>
      </c>
    </row>
    <row r="3" spans="1:7" ht="16.5" thickBot="1" x14ac:dyDescent="0.25">
      <c r="A3" s="757"/>
      <c r="B3" s="757"/>
      <c r="C3" s="551" t="s">
        <v>668</v>
      </c>
      <c r="D3" s="551" t="s">
        <v>669</v>
      </c>
      <c r="E3" s="551" t="s">
        <v>670</v>
      </c>
      <c r="F3" s="551" t="s">
        <v>671</v>
      </c>
      <c r="G3" s="551" t="s">
        <v>638</v>
      </c>
    </row>
    <row r="4" spans="1:7" ht="33.75" customHeight="1" thickBot="1" x14ac:dyDescent="0.25">
      <c r="A4" s="552"/>
      <c r="B4" s="553"/>
      <c r="C4" s="604" t="s">
        <v>639</v>
      </c>
      <c r="D4" s="604" t="s">
        <v>639</v>
      </c>
      <c r="E4" s="604" t="s">
        <v>639</v>
      </c>
      <c r="F4" s="604" t="s">
        <v>639</v>
      </c>
      <c r="G4" s="604" t="s">
        <v>639</v>
      </c>
    </row>
    <row r="5" spans="1:7" ht="20.25" customHeight="1" thickBot="1" x14ac:dyDescent="0.25">
      <c r="A5" s="539">
        <v>1</v>
      </c>
      <c r="B5" s="605" t="s">
        <v>610</v>
      </c>
      <c r="C5" s="555"/>
      <c r="D5" s="556"/>
      <c r="E5" s="556"/>
      <c r="F5" s="556"/>
      <c r="G5" s="556"/>
    </row>
    <row r="6" spans="1:7" ht="13.5" thickBot="1" x14ac:dyDescent="0.25">
      <c r="A6" s="758"/>
      <c r="B6" s="540" t="s">
        <v>611</v>
      </c>
      <c r="C6" s="557"/>
      <c r="D6" s="558"/>
      <c r="E6" s="558"/>
      <c r="F6" s="558"/>
      <c r="G6" s="558"/>
    </row>
    <row r="7" spans="1:7" ht="13.5" thickBot="1" x14ac:dyDescent="0.25">
      <c r="A7" s="759"/>
      <c r="B7" s="554" t="s">
        <v>612</v>
      </c>
      <c r="C7" s="559"/>
      <c r="D7" s="560"/>
      <c r="E7" s="560"/>
      <c r="F7" s="560"/>
      <c r="G7" s="560"/>
    </row>
    <row r="8" spans="1:7" ht="26.25" thickBot="1" x14ac:dyDescent="0.25">
      <c r="A8" s="759"/>
      <c r="B8" s="561" t="s">
        <v>646</v>
      </c>
      <c r="C8" s="664"/>
      <c r="D8" s="664"/>
      <c r="E8" s="664"/>
      <c r="F8" s="664"/>
      <c r="G8" s="665"/>
    </row>
    <row r="9" spans="1:7" ht="13.5" thickBot="1" x14ac:dyDescent="0.25">
      <c r="A9" s="759"/>
      <c r="B9" s="601" t="s">
        <v>613</v>
      </c>
      <c r="C9" s="602"/>
      <c r="D9" s="603"/>
      <c r="E9" s="603"/>
      <c r="F9" s="603"/>
      <c r="G9" s="603"/>
    </row>
    <row r="10" spans="1:7" ht="26.25" customHeight="1" thickBot="1" x14ac:dyDescent="0.25">
      <c r="A10" s="760"/>
      <c r="B10" s="562" t="s">
        <v>647</v>
      </c>
      <c r="C10" s="666"/>
      <c r="D10" s="667"/>
      <c r="E10" s="667"/>
      <c r="F10" s="667"/>
      <c r="G10" s="667"/>
    </row>
  </sheetData>
  <mergeCells count="3">
    <mergeCell ref="A2:A3"/>
    <mergeCell ref="B2:B3"/>
    <mergeCell ref="A6:A10"/>
  </mergeCells>
  <pageMargins left="0.7" right="0.7" top="0.75" bottom="0.75" header="0.3" footer="0.3"/>
  <pageSetup orientation="portrait" r:id="rId1"/>
  <headerFooter differentFirst="1">
    <oddHeader>&amp;R&amp;"Arial,Regular"&amp;12UNCLASSIFIED</oddHeader>
    <firstHeader>&amp;R&amp;"Arial,Regular"&amp;12UNCLASSIFIED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E28"/>
  <sheetViews>
    <sheetView workbookViewId="0">
      <selection activeCell="I20" sqref="I20"/>
    </sheetView>
  </sheetViews>
  <sheetFormatPr defaultRowHeight="12.75" x14ac:dyDescent="0.2"/>
  <cols>
    <col min="1" max="1" width="55.85546875" customWidth="1"/>
    <col min="2" max="2" width="13.140625" bestFit="1" customWidth="1"/>
    <col min="3" max="3" width="20" bestFit="1" customWidth="1"/>
    <col min="4" max="4" width="15.42578125" customWidth="1"/>
    <col min="5" max="5" width="22.5703125" customWidth="1"/>
  </cols>
  <sheetData>
    <row r="2" spans="1:5" ht="15" x14ac:dyDescent="0.25">
      <c r="A2" s="412" t="s">
        <v>529</v>
      </c>
      <c r="B2" s="397"/>
      <c r="C2" s="397"/>
      <c r="D2" s="398"/>
      <c r="E2" s="398"/>
    </row>
    <row r="3" spans="1:5" ht="13.5" thickBot="1" x14ac:dyDescent="0.25">
      <c r="A3" s="398"/>
      <c r="B3" s="398"/>
      <c r="C3" s="398"/>
      <c r="D3" s="398"/>
      <c r="E3" s="398"/>
    </row>
    <row r="4" spans="1:5" ht="16.5" thickBot="1" x14ac:dyDescent="0.25">
      <c r="A4" s="761" t="s">
        <v>72</v>
      </c>
      <c r="B4" s="762"/>
      <c r="C4" s="762"/>
      <c r="D4" s="762"/>
      <c r="E4" s="763"/>
    </row>
    <row r="5" spans="1:5" ht="38.25" x14ac:dyDescent="0.2">
      <c r="A5" s="682" t="s">
        <v>485</v>
      </c>
      <c r="B5" s="683" t="s">
        <v>530</v>
      </c>
      <c r="C5" s="684" t="s">
        <v>539</v>
      </c>
      <c r="D5" s="685" t="s">
        <v>540</v>
      </c>
      <c r="E5" s="686" t="s">
        <v>542</v>
      </c>
    </row>
    <row r="6" spans="1:5" ht="15.75" customHeight="1" x14ac:dyDescent="0.2">
      <c r="A6" s="403" t="s">
        <v>549</v>
      </c>
      <c r="B6" s="414" t="s">
        <v>541</v>
      </c>
      <c r="C6" s="406">
        <f>+'Scenarios 1-20'!E435</f>
        <v>0</v>
      </c>
      <c r="D6" s="410">
        <v>0.65</v>
      </c>
      <c r="E6" s="537">
        <f>SUM(C6*D6)</f>
        <v>0</v>
      </c>
    </row>
    <row r="7" spans="1:5" ht="15.75" customHeight="1" x14ac:dyDescent="0.2">
      <c r="A7" s="403" t="s">
        <v>550</v>
      </c>
      <c r="B7" s="413" t="s">
        <v>531</v>
      </c>
      <c r="C7" s="407">
        <f>+'Scenarios 21-23'!E67</f>
        <v>0</v>
      </c>
      <c r="D7" s="410">
        <v>0.1</v>
      </c>
      <c r="E7" s="537">
        <f t="shared" ref="E7:E9" si="0">SUM(C7*D7)</f>
        <v>0</v>
      </c>
    </row>
    <row r="8" spans="1:5" ht="15.75" customHeight="1" x14ac:dyDescent="0.2">
      <c r="A8" s="403" t="s">
        <v>551</v>
      </c>
      <c r="B8" s="413" t="s">
        <v>532</v>
      </c>
      <c r="C8" s="407">
        <f>+'Scenarios 24-26'!E51</f>
        <v>0</v>
      </c>
      <c r="D8" s="410">
        <v>0.1</v>
      </c>
      <c r="E8" s="537">
        <f t="shared" si="0"/>
        <v>0</v>
      </c>
    </row>
    <row r="9" spans="1:5" ht="15.75" customHeight="1" x14ac:dyDescent="0.2">
      <c r="A9" s="403" t="s">
        <v>552</v>
      </c>
      <c r="B9" s="413" t="s">
        <v>533</v>
      </c>
      <c r="C9" s="407">
        <f>+'Scenarios 27-30'!E80</f>
        <v>0</v>
      </c>
      <c r="D9" s="410">
        <v>0.1</v>
      </c>
      <c r="E9" s="537">
        <f t="shared" si="0"/>
        <v>0</v>
      </c>
    </row>
    <row r="10" spans="1:5" ht="15.75" customHeight="1" x14ac:dyDescent="0.2">
      <c r="A10" s="403" t="s">
        <v>554</v>
      </c>
      <c r="B10" s="413" t="s">
        <v>534</v>
      </c>
      <c r="C10" s="407">
        <f>+'Scenarios 32-33'!E44</f>
        <v>0</v>
      </c>
      <c r="D10" s="411">
        <v>0.05</v>
      </c>
      <c r="E10" s="537">
        <f>SUM(C10*D10)</f>
        <v>0</v>
      </c>
    </row>
    <row r="11" spans="1:5" ht="15" x14ac:dyDescent="0.2">
      <c r="A11" s="400"/>
      <c r="B11" s="400"/>
      <c r="C11" s="400"/>
      <c r="D11" s="402"/>
      <c r="E11" s="400"/>
    </row>
    <row r="12" spans="1:5" x14ac:dyDescent="0.2">
      <c r="A12" s="395"/>
      <c r="B12" s="395"/>
      <c r="C12" s="395"/>
      <c r="D12" s="399">
        <f>SUM(D6:D10)</f>
        <v>1</v>
      </c>
      <c r="E12" s="396"/>
    </row>
    <row r="13" spans="1:5" ht="13.5" thickBot="1" x14ac:dyDescent="0.25">
      <c r="A13" s="398"/>
      <c r="B13" s="398"/>
      <c r="C13" s="398"/>
      <c r="D13" s="398"/>
      <c r="E13" s="398"/>
    </row>
    <row r="14" spans="1:5" ht="18.75" thickBot="1" x14ac:dyDescent="0.3">
      <c r="A14" s="398"/>
      <c r="B14" s="398"/>
      <c r="C14" s="398"/>
      <c r="D14" s="401" t="s">
        <v>528</v>
      </c>
      <c r="E14" s="409">
        <f>SUM(E6:E10)</f>
        <v>0</v>
      </c>
    </row>
    <row r="15" spans="1:5" x14ac:dyDescent="0.2">
      <c r="A15" s="398"/>
      <c r="B15" s="398"/>
      <c r="C15" s="398"/>
      <c r="D15" s="398"/>
      <c r="E15" s="398"/>
    </row>
    <row r="16" spans="1:5" x14ac:dyDescent="0.2">
      <c r="A16" s="398"/>
      <c r="B16" s="398"/>
      <c r="C16" s="398"/>
      <c r="D16" s="398"/>
      <c r="E16" s="398"/>
    </row>
    <row r="17" spans="1:5" x14ac:dyDescent="0.2">
      <c r="A17" s="398"/>
      <c r="B17" s="398"/>
      <c r="C17" s="398"/>
      <c r="D17" s="398"/>
    </row>
    <row r="18" spans="1:5" ht="13.5" thickBot="1" x14ac:dyDescent="0.25"/>
    <row r="19" spans="1:5" ht="16.5" thickBot="1" x14ac:dyDescent="0.25">
      <c r="A19" s="761" t="s">
        <v>676</v>
      </c>
      <c r="B19" s="762"/>
      <c r="C19" s="762"/>
      <c r="D19" s="762"/>
      <c r="E19" s="763"/>
    </row>
    <row r="20" spans="1:5" ht="38.25" x14ac:dyDescent="0.2">
      <c r="A20" s="682" t="s">
        <v>485</v>
      </c>
      <c r="B20" s="683" t="s">
        <v>530</v>
      </c>
      <c r="C20" s="684" t="s">
        <v>539</v>
      </c>
      <c r="D20" s="685" t="s">
        <v>540</v>
      </c>
      <c r="E20" s="686" t="s">
        <v>542</v>
      </c>
    </row>
    <row r="21" spans="1:5" ht="15.75" customHeight="1" x14ac:dyDescent="0.2">
      <c r="A21" s="403" t="s">
        <v>553</v>
      </c>
      <c r="B21" s="413">
        <v>31</v>
      </c>
      <c r="C21" s="407">
        <f>+'Scenario 31'!E24</f>
        <v>0</v>
      </c>
      <c r="D21" s="410">
        <v>1</v>
      </c>
      <c r="E21" s="537">
        <f>SUM(C21*D21)</f>
        <v>0</v>
      </c>
    </row>
    <row r="22" spans="1:5" ht="15" x14ac:dyDescent="0.2">
      <c r="A22" s="400"/>
      <c r="B22" s="400"/>
      <c r="C22" s="400"/>
      <c r="D22" s="402"/>
      <c r="E22" s="400"/>
    </row>
    <row r="23" spans="1:5" x14ac:dyDescent="0.2">
      <c r="A23" s="395"/>
      <c r="B23" s="395"/>
      <c r="C23" s="395"/>
      <c r="D23" s="399">
        <f>SUM(D21:D21)</f>
        <v>1</v>
      </c>
      <c r="E23" s="396"/>
    </row>
    <row r="24" spans="1:5" ht="13.5" thickBot="1" x14ac:dyDescent="0.25">
      <c r="A24" s="398"/>
      <c r="B24" s="398"/>
      <c r="C24" s="398"/>
      <c r="D24" s="398"/>
      <c r="E24" s="398"/>
    </row>
    <row r="25" spans="1:5" ht="18.75" thickBot="1" x14ac:dyDescent="0.3">
      <c r="A25" s="398"/>
      <c r="B25" s="398"/>
      <c r="C25" s="398"/>
      <c r="D25" s="401" t="s">
        <v>528</v>
      </c>
      <c r="E25" s="409">
        <f>SUM(E21:E21)</f>
        <v>0</v>
      </c>
    </row>
    <row r="26" spans="1:5" s="18" customFormat="1" x14ac:dyDescent="0.2">
      <c r="A26" s="404"/>
      <c r="B26" s="404"/>
    </row>
    <row r="27" spans="1:5" s="18" customFormat="1" x14ac:dyDescent="0.2">
      <c r="A27" s="404"/>
      <c r="B27" s="404"/>
    </row>
    <row r="28" spans="1:5" s="18" customFormat="1" x14ac:dyDescent="0.2">
      <c r="A28" s="404"/>
      <c r="B28" s="404"/>
    </row>
  </sheetData>
  <mergeCells count="2">
    <mergeCell ref="A4:E4"/>
    <mergeCell ref="A19:E19"/>
  </mergeCells>
  <pageMargins left="0.7" right="0.7" top="0.75" bottom="0.75" header="0.3" footer="0.3"/>
  <pageSetup scale="99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35"/>
  <sheetViews>
    <sheetView zoomScale="85" zoomScaleNormal="85" workbookViewId="0">
      <selection activeCell="K418" sqref="K418"/>
    </sheetView>
  </sheetViews>
  <sheetFormatPr defaultRowHeight="12.75" x14ac:dyDescent="0.2"/>
  <cols>
    <col min="1" max="1" width="6.28515625" customWidth="1"/>
    <col min="2" max="2" width="19.28515625" customWidth="1"/>
    <col min="3" max="3" width="26.5703125" customWidth="1"/>
    <col min="4" max="5" width="13.140625" customWidth="1"/>
    <col min="6" max="6" width="51.7109375" bestFit="1" customWidth="1"/>
  </cols>
  <sheetData>
    <row r="1" spans="1:6" ht="13.5" thickBot="1" x14ac:dyDescent="0.25">
      <c r="A1" s="325" t="s">
        <v>501</v>
      </c>
    </row>
    <row r="2" spans="1:6" ht="13.5" thickBot="1" x14ac:dyDescent="0.25">
      <c r="A2" s="326" t="s">
        <v>0</v>
      </c>
      <c r="B2" s="770" t="s">
        <v>228</v>
      </c>
      <c r="C2" s="771"/>
      <c r="D2" s="775"/>
      <c r="E2" s="776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x14ac:dyDescent="0.2">
      <c r="A4" s="791">
        <v>2</v>
      </c>
      <c r="B4" s="767" t="s">
        <v>230</v>
      </c>
      <c r="C4" s="384" t="s">
        <v>231</v>
      </c>
      <c r="D4" s="831"/>
      <c r="E4" s="832"/>
      <c r="F4" s="795" t="s">
        <v>537</v>
      </c>
    </row>
    <row r="5" spans="1:6" x14ac:dyDescent="0.2">
      <c r="A5" s="779"/>
      <c r="B5" s="768"/>
      <c r="C5" s="452" t="s">
        <v>232</v>
      </c>
      <c r="D5" s="808" t="s">
        <v>233</v>
      </c>
      <c r="E5" s="809"/>
      <c r="F5" s="796"/>
    </row>
    <row r="6" spans="1:6" x14ac:dyDescent="0.2">
      <c r="A6" s="779"/>
      <c r="B6" s="768"/>
      <c r="C6" s="452" t="s">
        <v>234</v>
      </c>
      <c r="D6" s="808" t="s">
        <v>235</v>
      </c>
      <c r="E6" s="809"/>
      <c r="F6" s="796"/>
    </row>
    <row r="7" spans="1:6" ht="13.5" thickBot="1" x14ac:dyDescent="0.25">
      <c r="A7" s="780"/>
      <c r="B7" s="769"/>
      <c r="C7" s="328" t="s">
        <v>236</v>
      </c>
      <c r="D7" s="804" t="s">
        <v>512</v>
      </c>
      <c r="E7" s="805"/>
      <c r="F7" s="797"/>
    </row>
    <row r="8" spans="1:6" ht="13.5" thickBot="1" x14ac:dyDescent="0.25">
      <c r="A8" s="517">
        <v>3</v>
      </c>
      <c r="B8" s="330" t="s">
        <v>538</v>
      </c>
      <c r="C8" s="529" t="s">
        <v>238</v>
      </c>
      <c r="D8" s="415" t="s">
        <v>239</v>
      </c>
      <c r="E8" s="416"/>
      <c r="F8" s="451" t="s">
        <v>535</v>
      </c>
    </row>
    <row r="9" spans="1:6" ht="13.5" thickBot="1" x14ac:dyDescent="0.25">
      <c r="A9" s="514">
        <v>4</v>
      </c>
      <c r="B9" s="819" t="s">
        <v>240</v>
      </c>
      <c r="C9" s="820"/>
      <c r="D9" s="332" t="s">
        <v>241</v>
      </c>
      <c r="E9" s="333"/>
      <c r="F9" s="334" t="s">
        <v>486</v>
      </c>
    </row>
    <row r="10" spans="1:6" ht="13.5" thickBot="1" x14ac:dyDescent="0.25">
      <c r="A10" s="514">
        <v>5</v>
      </c>
      <c r="B10" s="789" t="s">
        <v>242</v>
      </c>
      <c r="C10" s="790"/>
      <c r="D10" s="335" t="s">
        <v>243</v>
      </c>
      <c r="E10" s="336">
        <f>E8/1000*E9</f>
        <v>0</v>
      </c>
      <c r="F10" s="337" t="s">
        <v>244</v>
      </c>
    </row>
    <row r="11" spans="1:6" x14ac:dyDescent="0.2">
      <c r="A11" s="791">
        <v>6</v>
      </c>
      <c r="B11" s="767" t="s">
        <v>245</v>
      </c>
      <c r="C11" s="363" t="s">
        <v>246</v>
      </c>
      <c r="D11" s="468" t="s">
        <v>247</v>
      </c>
      <c r="E11" s="498">
        <v>50</v>
      </c>
      <c r="F11" s="499" t="s">
        <v>248</v>
      </c>
    </row>
    <row r="12" spans="1:6" x14ac:dyDescent="0.2">
      <c r="A12" s="779"/>
      <c r="B12" s="768"/>
      <c r="C12" s="384" t="s">
        <v>249</v>
      </c>
      <c r="D12" s="469" t="s">
        <v>250</v>
      </c>
      <c r="E12" s="470">
        <f>E8/E11</f>
        <v>0</v>
      </c>
      <c r="F12" s="471" t="s">
        <v>251</v>
      </c>
    </row>
    <row r="13" spans="1:6" ht="13.5" thickBot="1" x14ac:dyDescent="0.25">
      <c r="A13" s="779"/>
      <c r="B13" s="768"/>
      <c r="C13" s="328" t="s">
        <v>252</v>
      </c>
      <c r="D13" s="332" t="s">
        <v>253</v>
      </c>
      <c r="E13" s="333"/>
      <c r="F13" s="334" t="s">
        <v>486</v>
      </c>
    </row>
    <row r="14" spans="1:6" ht="13.5" thickBot="1" x14ac:dyDescent="0.25">
      <c r="A14" s="780"/>
      <c r="B14" s="769"/>
      <c r="C14" s="341" t="s">
        <v>254</v>
      </c>
      <c r="D14" s="335" t="s">
        <v>255</v>
      </c>
      <c r="E14" s="342">
        <f>E12*E13</f>
        <v>0</v>
      </c>
      <c r="F14" s="337" t="s">
        <v>256</v>
      </c>
    </row>
    <row r="15" spans="1:6" ht="13.5" thickBot="1" x14ac:dyDescent="0.25">
      <c r="A15" s="514">
        <v>7</v>
      </c>
      <c r="B15" s="522" t="s">
        <v>257</v>
      </c>
      <c r="C15" s="343" t="s">
        <v>258</v>
      </c>
      <c r="D15" s="332" t="s">
        <v>259</v>
      </c>
      <c r="E15" s="344"/>
      <c r="F15" s="334" t="s">
        <v>487</v>
      </c>
    </row>
    <row r="16" spans="1:6" x14ac:dyDescent="0.2">
      <c r="A16" s="791">
        <v>8</v>
      </c>
      <c r="B16" s="792" t="s">
        <v>260</v>
      </c>
      <c r="C16" s="371" t="s">
        <v>261</v>
      </c>
      <c r="D16" s="460" t="s">
        <v>262</v>
      </c>
      <c r="E16" s="467">
        <f>E8/1000*E15</f>
        <v>0</v>
      </c>
      <c r="F16" s="462" t="s">
        <v>263</v>
      </c>
    </row>
    <row r="17" spans="1:6" x14ac:dyDescent="0.2">
      <c r="A17" s="779"/>
      <c r="B17" s="793"/>
      <c r="C17" s="463" t="s">
        <v>264</v>
      </c>
      <c r="D17" s="464" t="s">
        <v>265</v>
      </c>
      <c r="E17" s="465"/>
      <c r="F17" s="466" t="s">
        <v>487</v>
      </c>
    </row>
    <row r="18" spans="1:6" ht="13.5" thickBot="1" x14ac:dyDescent="0.25">
      <c r="A18" s="780"/>
      <c r="B18" s="794"/>
      <c r="C18" s="341" t="s">
        <v>266</v>
      </c>
      <c r="D18" s="335" t="s">
        <v>267</v>
      </c>
      <c r="E18" s="336">
        <f>E16*E17</f>
        <v>0</v>
      </c>
      <c r="F18" s="337" t="s">
        <v>268</v>
      </c>
    </row>
    <row r="19" spans="1:6" ht="13.5" thickBot="1" x14ac:dyDescent="0.25">
      <c r="A19" s="347"/>
      <c r="B19" s="784" t="s">
        <v>269</v>
      </c>
      <c r="C19" s="785"/>
      <c r="D19" s="348" t="s">
        <v>270</v>
      </c>
      <c r="E19" s="405">
        <f>E10+E14+E18</f>
        <v>0</v>
      </c>
      <c r="F19" s="349" t="s">
        <v>271</v>
      </c>
    </row>
    <row r="20" spans="1:6" x14ac:dyDescent="0.2">
      <c r="A20" s="325"/>
    </row>
    <row r="21" spans="1:6" ht="13.5" thickBot="1" x14ac:dyDescent="0.25">
      <c r="A21" s="325" t="s">
        <v>502</v>
      </c>
    </row>
    <row r="22" spans="1:6" ht="13.5" thickBot="1" x14ac:dyDescent="0.25">
      <c r="A22" s="326" t="s">
        <v>0</v>
      </c>
      <c r="B22" s="770" t="s">
        <v>272</v>
      </c>
      <c r="C22" s="771"/>
      <c r="D22" s="775"/>
      <c r="E22" s="776"/>
      <c r="F22" s="519" t="s">
        <v>1</v>
      </c>
    </row>
    <row r="23" spans="1:6" ht="13.5" thickBot="1" x14ac:dyDescent="0.25">
      <c r="A23" s="514">
        <v>1</v>
      </c>
      <c r="B23" s="775" t="s">
        <v>229</v>
      </c>
      <c r="C23" s="776"/>
      <c r="D23" s="777"/>
      <c r="E23" s="778"/>
      <c r="F23" s="327" t="s">
        <v>536</v>
      </c>
    </row>
    <row r="24" spans="1:6" ht="13.5" customHeight="1" x14ac:dyDescent="0.2">
      <c r="A24" s="791">
        <v>2</v>
      </c>
      <c r="B24" s="767" t="s">
        <v>230</v>
      </c>
      <c r="C24" s="363" t="s">
        <v>231</v>
      </c>
      <c r="D24" s="798"/>
      <c r="E24" s="799"/>
      <c r="F24" s="795" t="s">
        <v>537</v>
      </c>
    </row>
    <row r="25" spans="1:6" x14ac:dyDescent="0.2">
      <c r="A25" s="779"/>
      <c r="B25" s="768"/>
      <c r="C25" s="452" t="s">
        <v>232</v>
      </c>
      <c r="D25" s="806" t="s">
        <v>273</v>
      </c>
      <c r="E25" s="807"/>
      <c r="F25" s="796"/>
    </row>
    <row r="26" spans="1:6" x14ac:dyDescent="0.2">
      <c r="A26" s="779"/>
      <c r="B26" s="768"/>
      <c r="C26" s="452" t="s">
        <v>234</v>
      </c>
      <c r="D26" s="806" t="s">
        <v>274</v>
      </c>
      <c r="E26" s="807"/>
      <c r="F26" s="796"/>
    </row>
    <row r="27" spans="1:6" ht="13.5" thickBot="1" x14ac:dyDescent="0.25">
      <c r="A27" s="780"/>
      <c r="B27" s="769"/>
      <c r="C27" s="328" t="s">
        <v>236</v>
      </c>
      <c r="D27" s="800" t="s">
        <v>275</v>
      </c>
      <c r="E27" s="801"/>
      <c r="F27" s="797"/>
    </row>
    <row r="28" spans="1:6" ht="13.5" thickBot="1" x14ac:dyDescent="0.25">
      <c r="A28" s="517">
        <v>3</v>
      </c>
      <c r="B28" s="511" t="s">
        <v>337</v>
      </c>
      <c r="C28" s="529" t="s">
        <v>276</v>
      </c>
      <c r="D28" s="525" t="s">
        <v>239</v>
      </c>
      <c r="E28" s="416"/>
      <c r="F28" s="327" t="s">
        <v>536</v>
      </c>
    </row>
    <row r="29" spans="1:6" x14ac:dyDescent="0.2">
      <c r="A29" s="764">
        <v>4</v>
      </c>
      <c r="B29" s="772" t="s">
        <v>277</v>
      </c>
      <c r="C29" s="350" t="s">
        <v>278</v>
      </c>
      <c r="D29" s="453" t="s">
        <v>241</v>
      </c>
      <c r="E29" s="454"/>
      <c r="F29" s="455" t="s">
        <v>486</v>
      </c>
    </row>
    <row r="30" spans="1:6" x14ac:dyDescent="0.2">
      <c r="A30" s="765"/>
      <c r="B30" s="773"/>
      <c r="C30" s="354" t="s">
        <v>279</v>
      </c>
      <c r="D30" s="438" t="s">
        <v>243</v>
      </c>
      <c r="E30" s="439"/>
      <c r="F30" s="440" t="s">
        <v>486</v>
      </c>
    </row>
    <row r="31" spans="1:6" x14ac:dyDescent="0.2">
      <c r="A31" s="765"/>
      <c r="B31" s="773"/>
      <c r="C31" s="354" t="s">
        <v>280</v>
      </c>
      <c r="D31" s="458" t="s">
        <v>247</v>
      </c>
      <c r="E31" s="459">
        <f>E29*E30</f>
        <v>0</v>
      </c>
      <c r="F31" s="444" t="s">
        <v>281</v>
      </c>
    </row>
    <row r="32" spans="1:6" ht="13.5" thickBot="1" x14ac:dyDescent="0.25">
      <c r="A32" s="766"/>
      <c r="B32" s="774"/>
      <c r="C32" s="358" t="s">
        <v>282</v>
      </c>
      <c r="D32" s="356" t="s">
        <v>250</v>
      </c>
      <c r="E32" s="359">
        <f>E29+E31</f>
        <v>0</v>
      </c>
      <c r="F32" s="357" t="s">
        <v>283</v>
      </c>
    </row>
    <row r="33" spans="1:6" ht="13.5" thickBot="1" x14ac:dyDescent="0.25">
      <c r="A33" s="514">
        <v>5</v>
      </c>
      <c r="B33" s="789" t="s">
        <v>242</v>
      </c>
      <c r="C33" s="790"/>
      <c r="D33" s="335" t="s">
        <v>253</v>
      </c>
      <c r="E33" s="336">
        <f>E28/1000*E32</f>
        <v>0</v>
      </c>
      <c r="F33" s="337" t="s">
        <v>284</v>
      </c>
    </row>
    <row r="34" spans="1:6" ht="13.5" thickBot="1" x14ac:dyDescent="0.25">
      <c r="A34" s="514">
        <v>6</v>
      </c>
      <c r="B34" s="331" t="s">
        <v>257</v>
      </c>
      <c r="C34" s="328" t="s">
        <v>258</v>
      </c>
      <c r="D34" s="355" t="s">
        <v>255</v>
      </c>
      <c r="E34" s="344"/>
      <c r="F34" s="353" t="s">
        <v>487</v>
      </c>
    </row>
    <row r="35" spans="1:6" x14ac:dyDescent="0.2">
      <c r="A35" s="791">
        <v>7</v>
      </c>
      <c r="B35" s="792" t="s">
        <v>260</v>
      </c>
      <c r="C35" s="371" t="s">
        <v>261</v>
      </c>
      <c r="D35" s="460" t="s">
        <v>259</v>
      </c>
      <c r="E35" s="461">
        <f>E28/1000*E34</f>
        <v>0</v>
      </c>
      <c r="F35" s="462" t="s">
        <v>285</v>
      </c>
    </row>
    <row r="36" spans="1:6" x14ac:dyDescent="0.2">
      <c r="A36" s="779"/>
      <c r="B36" s="793"/>
      <c r="C36" s="463" t="s">
        <v>264</v>
      </c>
      <c r="D36" s="464" t="s">
        <v>262</v>
      </c>
      <c r="E36" s="465"/>
      <c r="F36" s="466" t="s">
        <v>487</v>
      </c>
    </row>
    <row r="37" spans="1:6" ht="13.5" thickBot="1" x14ac:dyDescent="0.25">
      <c r="A37" s="780"/>
      <c r="B37" s="794"/>
      <c r="C37" s="341" t="s">
        <v>266</v>
      </c>
      <c r="D37" s="335" t="s">
        <v>265</v>
      </c>
      <c r="E37" s="336">
        <f>E35*E36</f>
        <v>0</v>
      </c>
      <c r="F37" s="337" t="s">
        <v>286</v>
      </c>
    </row>
    <row r="38" spans="1:6" ht="13.5" thickBot="1" x14ac:dyDescent="0.25">
      <c r="A38" s="347"/>
      <c r="B38" s="784" t="s">
        <v>287</v>
      </c>
      <c r="C38" s="785"/>
      <c r="D38" s="348" t="s">
        <v>267</v>
      </c>
      <c r="E38" s="405">
        <f>E33+E37</f>
        <v>0</v>
      </c>
      <c r="F38" s="349" t="s">
        <v>288</v>
      </c>
    </row>
    <row r="40" spans="1:6" ht="13.5" thickBot="1" x14ac:dyDescent="0.25">
      <c r="A40" s="325" t="s">
        <v>498</v>
      </c>
    </row>
    <row r="41" spans="1:6" ht="13.5" thickBot="1" x14ac:dyDescent="0.25">
      <c r="A41" s="326" t="s">
        <v>0</v>
      </c>
      <c r="B41" s="770" t="s">
        <v>228</v>
      </c>
      <c r="C41" s="771"/>
      <c r="D41" s="775"/>
      <c r="E41" s="776"/>
      <c r="F41" s="519" t="s">
        <v>1</v>
      </c>
    </row>
    <row r="42" spans="1:6" ht="13.5" thickBot="1" x14ac:dyDescent="0.25">
      <c r="A42" s="514">
        <v>1</v>
      </c>
      <c r="B42" s="775" t="s">
        <v>229</v>
      </c>
      <c r="C42" s="776"/>
      <c r="D42" s="777"/>
      <c r="E42" s="778"/>
      <c r="F42" s="327" t="s">
        <v>536</v>
      </c>
    </row>
    <row r="43" spans="1:6" ht="13.5" customHeight="1" x14ac:dyDescent="0.2">
      <c r="A43" s="791">
        <v>2</v>
      </c>
      <c r="B43" s="767" t="s">
        <v>230</v>
      </c>
      <c r="C43" s="363" t="s">
        <v>231</v>
      </c>
      <c r="D43" s="798"/>
      <c r="E43" s="799"/>
      <c r="F43" s="795" t="s">
        <v>537</v>
      </c>
    </row>
    <row r="44" spans="1:6" x14ac:dyDescent="0.2">
      <c r="A44" s="779"/>
      <c r="B44" s="768"/>
      <c r="C44" s="452" t="s">
        <v>232</v>
      </c>
      <c r="D44" s="810" t="s">
        <v>233</v>
      </c>
      <c r="E44" s="811"/>
      <c r="F44" s="796"/>
    </row>
    <row r="45" spans="1:6" x14ac:dyDescent="0.2">
      <c r="A45" s="779"/>
      <c r="B45" s="768"/>
      <c r="C45" s="452" t="s">
        <v>234</v>
      </c>
      <c r="D45" s="810" t="s">
        <v>289</v>
      </c>
      <c r="E45" s="811"/>
      <c r="F45" s="796"/>
    </row>
    <row r="46" spans="1:6" ht="13.5" thickBot="1" x14ac:dyDescent="0.25">
      <c r="A46" s="780"/>
      <c r="B46" s="769"/>
      <c r="C46" s="328" t="s">
        <v>236</v>
      </c>
      <c r="D46" s="800" t="s">
        <v>512</v>
      </c>
      <c r="E46" s="801"/>
      <c r="F46" s="797"/>
    </row>
    <row r="47" spans="1:6" x14ac:dyDescent="0.2">
      <c r="A47" s="779">
        <v>3</v>
      </c>
      <c r="B47" s="772" t="s">
        <v>538</v>
      </c>
      <c r="C47" s="424" t="s">
        <v>238</v>
      </c>
      <c r="D47" s="425" t="s">
        <v>239</v>
      </c>
      <c r="E47" s="426"/>
      <c r="F47" s="816" t="s">
        <v>536</v>
      </c>
    </row>
    <row r="48" spans="1:6" x14ac:dyDescent="0.2">
      <c r="A48" s="779"/>
      <c r="B48" s="773"/>
      <c r="C48" s="427" t="s">
        <v>290</v>
      </c>
      <c r="D48" s="422" t="s">
        <v>241</v>
      </c>
      <c r="E48" s="423"/>
      <c r="F48" s="817"/>
    </row>
    <row r="49" spans="1:6" ht="13.5" thickBot="1" x14ac:dyDescent="0.25">
      <c r="A49" s="780"/>
      <c r="B49" s="774"/>
      <c r="C49" s="363" t="s">
        <v>291</v>
      </c>
      <c r="D49" s="356" t="s">
        <v>243</v>
      </c>
      <c r="E49" s="364">
        <f>E47+E48</f>
        <v>0</v>
      </c>
      <c r="F49" s="357" t="s">
        <v>292</v>
      </c>
    </row>
    <row r="50" spans="1:6" x14ac:dyDescent="0.2">
      <c r="A50" s="764">
        <v>4</v>
      </c>
      <c r="B50" s="772" t="s">
        <v>277</v>
      </c>
      <c r="C50" s="350" t="s">
        <v>278</v>
      </c>
      <c r="D50" s="428" t="s">
        <v>247</v>
      </c>
      <c r="E50" s="429"/>
      <c r="F50" s="430" t="s">
        <v>486</v>
      </c>
    </row>
    <row r="51" spans="1:6" x14ac:dyDescent="0.2">
      <c r="A51" s="765"/>
      <c r="B51" s="773"/>
      <c r="C51" s="354" t="s">
        <v>2</v>
      </c>
      <c r="D51" s="438" t="s">
        <v>250</v>
      </c>
      <c r="E51" s="439"/>
      <c r="F51" s="440" t="s">
        <v>486</v>
      </c>
    </row>
    <row r="52" spans="1:6" x14ac:dyDescent="0.2">
      <c r="A52" s="765"/>
      <c r="B52" s="773"/>
      <c r="C52" s="354" t="s">
        <v>293</v>
      </c>
      <c r="D52" s="432" t="s">
        <v>253</v>
      </c>
      <c r="E52" s="433"/>
      <c r="F52" s="434" t="s">
        <v>486</v>
      </c>
    </row>
    <row r="53" spans="1:6" x14ac:dyDescent="0.2">
      <c r="A53" s="765"/>
      <c r="B53" s="773"/>
      <c r="C53" s="354" t="s">
        <v>294</v>
      </c>
      <c r="D53" s="435" t="s">
        <v>255</v>
      </c>
      <c r="E53" s="436">
        <f>E50*E51*E52</f>
        <v>0</v>
      </c>
      <c r="F53" s="437" t="s">
        <v>295</v>
      </c>
    </row>
    <row r="54" spans="1:6" ht="13.5" thickBot="1" x14ac:dyDescent="0.25">
      <c r="A54" s="766"/>
      <c r="B54" s="774"/>
      <c r="C54" s="358" t="s">
        <v>282</v>
      </c>
      <c r="D54" s="356" t="s">
        <v>259</v>
      </c>
      <c r="E54" s="359">
        <f>E50+E53</f>
        <v>0</v>
      </c>
      <c r="F54" s="357" t="s">
        <v>296</v>
      </c>
    </row>
    <row r="55" spans="1:6" ht="13.5" thickBot="1" x14ac:dyDescent="0.25">
      <c r="A55" s="510">
        <v>5</v>
      </c>
      <c r="B55" s="789" t="s">
        <v>242</v>
      </c>
      <c r="C55" s="790"/>
      <c r="D55" s="335" t="s">
        <v>262</v>
      </c>
      <c r="E55" s="336">
        <f>E49/1000*E54</f>
        <v>0</v>
      </c>
      <c r="F55" s="337" t="s">
        <v>297</v>
      </c>
    </row>
    <row r="56" spans="1:6" x14ac:dyDescent="0.2">
      <c r="A56" s="764">
        <v>6</v>
      </c>
      <c r="B56" s="767" t="s">
        <v>245</v>
      </c>
      <c r="C56" s="424" t="s">
        <v>246</v>
      </c>
      <c r="D56" s="441" t="s">
        <v>265</v>
      </c>
      <c r="E56" s="500">
        <v>100</v>
      </c>
      <c r="F56" s="501" t="s">
        <v>248</v>
      </c>
    </row>
    <row r="57" spans="1:6" x14ac:dyDescent="0.2">
      <c r="A57" s="765"/>
      <c r="B57" s="768"/>
      <c r="C57" s="384" t="s">
        <v>249</v>
      </c>
      <c r="D57" s="442" t="s">
        <v>267</v>
      </c>
      <c r="E57" s="443">
        <f>E49/E56</f>
        <v>0</v>
      </c>
      <c r="F57" s="444" t="s">
        <v>298</v>
      </c>
    </row>
    <row r="58" spans="1:6" ht="13.5" thickBot="1" x14ac:dyDescent="0.25">
      <c r="A58" s="765"/>
      <c r="B58" s="768"/>
      <c r="C58" s="328" t="s">
        <v>252</v>
      </c>
      <c r="D58" s="355" t="s">
        <v>270</v>
      </c>
      <c r="E58" s="352"/>
      <c r="F58" s="353" t="s">
        <v>486</v>
      </c>
    </row>
    <row r="59" spans="1:6" ht="13.5" thickBot="1" x14ac:dyDescent="0.25">
      <c r="A59" s="766"/>
      <c r="B59" s="769"/>
      <c r="C59" s="341" t="s">
        <v>254</v>
      </c>
      <c r="D59" s="335" t="s">
        <v>299</v>
      </c>
      <c r="E59" s="342">
        <f>E57*E58</f>
        <v>0</v>
      </c>
      <c r="F59" s="337" t="s">
        <v>300</v>
      </c>
    </row>
    <row r="60" spans="1:6" ht="13.5" thickBot="1" x14ac:dyDescent="0.25">
      <c r="A60" s="510">
        <v>7</v>
      </c>
      <c r="B60" s="331" t="s">
        <v>257</v>
      </c>
      <c r="C60" s="328" t="s">
        <v>258</v>
      </c>
      <c r="D60" s="355" t="s">
        <v>301</v>
      </c>
      <c r="E60" s="344"/>
      <c r="F60" s="353" t="s">
        <v>487</v>
      </c>
    </row>
    <row r="61" spans="1:6" x14ac:dyDescent="0.2">
      <c r="A61" s="764">
        <v>8</v>
      </c>
      <c r="B61" s="767" t="s">
        <v>302</v>
      </c>
      <c r="C61" s="424" t="s">
        <v>261</v>
      </c>
      <c r="D61" s="445" t="s">
        <v>303</v>
      </c>
      <c r="E61" s="446">
        <f>E47/1000*E60</f>
        <v>0</v>
      </c>
      <c r="F61" s="431" t="s">
        <v>304</v>
      </c>
    </row>
    <row r="62" spans="1:6" x14ac:dyDescent="0.2">
      <c r="A62" s="765"/>
      <c r="B62" s="768"/>
      <c r="C62" s="384" t="s">
        <v>264</v>
      </c>
      <c r="D62" s="447" t="s">
        <v>305</v>
      </c>
      <c r="E62" s="448"/>
      <c r="F62" s="440" t="s">
        <v>487</v>
      </c>
    </row>
    <row r="63" spans="1:6" ht="13.5" thickBot="1" x14ac:dyDescent="0.25">
      <c r="A63" s="766"/>
      <c r="B63" s="769"/>
      <c r="C63" s="328" t="s">
        <v>260</v>
      </c>
      <c r="D63" s="356" t="s">
        <v>306</v>
      </c>
      <c r="E63" s="359">
        <f>E61*E62</f>
        <v>0</v>
      </c>
      <c r="F63" s="357" t="s">
        <v>307</v>
      </c>
    </row>
    <row r="64" spans="1:6" x14ac:dyDescent="0.2">
      <c r="A64" s="764">
        <v>9</v>
      </c>
      <c r="B64" s="767" t="s">
        <v>290</v>
      </c>
      <c r="C64" s="424" t="s">
        <v>261</v>
      </c>
      <c r="D64" s="445" t="s">
        <v>308</v>
      </c>
      <c r="E64" s="449">
        <f>E48/1000*E60</f>
        <v>0</v>
      </c>
      <c r="F64" s="431" t="s">
        <v>309</v>
      </c>
    </row>
    <row r="65" spans="1:6" x14ac:dyDescent="0.2">
      <c r="A65" s="765"/>
      <c r="B65" s="768"/>
      <c r="C65" s="384" t="s">
        <v>264</v>
      </c>
      <c r="D65" s="447" t="s">
        <v>310</v>
      </c>
      <c r="E65" s="450"/>
      <c r="F65" s="440" t="s">
        <v>487</v>
      </c>
    </row>
    <row r="66" spans="1:6" ht="13.5" thickBot="1" x14ac:dyDescent="0.25">
      <c r="A66" s="766"/>
      <c r="B66" s="769"/>
      <c r="C66" s="328" t="s">
        <v>260</v>
      </c>
      <c r="D66" s="356" t="s">
        <v>311</v>
      </c>
      <c r="E66" s="359">
        <f>E64*E65</f>
        <v>0</v>
      </c>
      <c r="F66" s="357" t="s">
        <v>312</v>
      </c>
    </row>
    <row r="67" spans="1:6" ht="13.5" thickBot="1" x14ac:dyDescent="0.25">
      <c r="A67" s="510">
        <v>10</v>
      </c>
      <c r="B67" s="789" t="s">
        <v>313</v>
      </c>
      <c r="C67" s="790"/>
      <c r="D67" s="335" t="s">
        <v>314</v>
      </c>
      <c r="E67" s="336">
        <f>E63+E66</f>
        <v>0</v>
      </c>
      <c r="F67" s="337" t="s">
        <v>315</v>
      </c>
    </row>
    <row r="68" spans="1:6" ht="13.5" thickBot="1" x14ac:dyDescent="0.25">
      <c r="A68" s="347"/>
      <c r="B68" s="784" t="s">
        <v>316</v>
      </c>
      <c r="C68" s="785"/>
      <c r="D68" s="348" t="s">
        <v>317</v>
      </c>
      <c r="E68" s="405">
        <f>E55+E59+E67</f>
        <v>0</v>
      </c>
      <c r="F68" s="349" t="s">
        <v>318</v>
      </c>
    </row>
    <row r="69" spans="1:6" x14ac:dyDescent="0.2">
      <c r="A69" s="325"/>
    </row>
    <row r="70" spans="1:6" ht="13.5" thickBot="1" x14ac:dyDescent="0.25">
      <c r="A70" s="325" t="s">
        <v>499</v>
      </c>
    </row>
    <row r="71" spans="1:6" ht="13.5" thickBot="1" x14ac:dyDescent="0.25">
      <c r="A71" s="326" t="s">
        <v>0</v>
      </c>
      <c r="B71" s="770" t="s">
        <v>319</v>
      </c>
      <c r="C71" s="771"/>
      <c r="D71" s="775"/>
      <c r="E71" s="776"/>
      <c r="F71" s="519" t="s">
        <v>1</v>
      </c>
    </row>
    <row r="72" spans="1:6" ht="13.5" thickBot="1" x14ac:dyDescent="0.25">
      <c r="A72" s="514">
        <v>1</v>
      </c>
      <c r="B72" s="775" t="s">
        <v>229</v>
      </c>
      <c r="C72" s="776"/>
      <c r="D72" s="777"/>
      <c r="E72" s="778"/>
      <c r="F72" s="327" t="s">
        <v>536</v>
      </c>
    </row>
    <row r="73" spans="1:6" ht="13.5" customHeight="1" x14ac:dyDescent="0.2">
      <c r="A73" s="791">
        <v>2</v>
      </c>
      <c r="B73" s="767" t="s">
        <v>230</v>
      </c>
      <c r="C73" s="363" t="s">
        <v>231</v>
      </c>
      <c r="D73" s="798"/>
      <c r="E73" s="799"/>
      <c r="F73" s="795" t="s">
        <v>537</v>
      </c>
    </row>
    <row r="74" spans="1:6" x14ac:dyDescent="0.2">
      <c r="A74" s="779"/>
      <c r="B74" s="768"/>
      <c r="C74" s="452" t="s">
        <v>232</v>
      </c>
      <c r="D74" s="802" t="s">
        <v>273</v>
      </c>
      <c r="E74" s="803"/>
      <c r="F74" s="796"/>
    </row>
    <row r="75" spans="1:6" x14ac:dyDescent="0.2">
      <c r="A75" s="779"/>
      <c r="B75" s="768"/>
      <c r="C75" s="452" t="s">
        <v>234</v>
      </c>
      <c r="D75" s="802" t="s">
        <v>274</v>
      </c>
      <c r="E75" s="803"/>
      <c r="F75" s="796"/>
    </row>
    <row r="76" spans="1:6" ht="13.5" thickBot="1" x14ac:dyDescent="0.25">
      <c r="A76" s="780"/>
      <c r="B76" s="769"/>
      <c r="C76" s="328" t="s">
        <v>236</v>
      </c>
      <c r="D76" s="804" t="s">
        <v>320</v>
      </c>
      <c r="E76" s="805"/>
      <c r="F76" s="797"/>
    </row>
    <row r="77" spans="1:6" x14ac:dyDescent="0.2">
      <c r="A77" s="791">
        <v>3</v>
      </c>
      <c r="B77" s="781" t="s">
        <v>337</v>
      </c>
      <c r="C77" s="821" t="s">
        <v>238</v>
      </c>
      <c r="D77" s="823" t="s">
        <v>239</v>
      </c>
      <c r="E77" s="825"/>
      <c r="F77" s="360" t="s">
        <v>536</v>
      </c>
    </row>
    <row r="78" spans="1:6" ht="13.5" thickBot="1" x14ac:dyDescent="0.25">
      <c r="A78" s="780"/>
      <c r="B78" s="783"/>
      <c r="C78" s="822"/>
      <c r="D78" s="824"/>
      <c r="E78" s="826"/>
      <c r="F78" s="327"/>
    </row>
    <row r="79" spans="1:6" x14ac:dyDescent="0.2">
      <c r="A79" s="764">
        <v>4</v>
      </c>
      <c r="B79" s="772" t="s">
        <v>277</v>
      </c>
      <c r="C79" s="350" t="s">
        <v>278</v>
      </c>
      <c r="D79" s="453" t="s">
        <v>241</v>
      </c>
      <c r="E79" s="454"/>
      <c r="F79" s="455" t="s">
        <v>486</v>
      </c>
    </row>
    <row r="80" spans="1:6" x14ac:dyDescent="0.2">
      <c r="A80" s="765"/>
      <c r="B80" s="773"/>
      <c r="C80" s="354" t="s">
        <v>279</v>
      </c>
      <c r="D80" s="438" t="s">
        <v>243</v>
      </c>
      <c r="E80" s="439"/>
      <c r="F80" s="440" t="s">
        <v>486</v>
      </c>
    </row>
    <row r="81" spans="1:6" x14ac:dyDescent="0.2">
      <c r="A81" s="765"/>
      <c r="B81" s="773"/>
      <c r="C81" s="354" t="s">
        <v>280</v>
      </c>
      <c r="D81" s="472" t="s">
        <v>247</v>
      </c>
      <c r="E81" s="473">
        <f>E79*E80</f>
        <v>0</v>
      </c>
      <c r="F81" s="474" t="s">
        <v>281</v>
      </c>
    </row>
    <row r="82" spans="1:6" x14ac:dyDescent="0.2">
      <c r="A82" s="765"/>
      <c r="B82" s="773"/>
      <c r="C82" s="366" t="s">
        <v>321</v>
      </c>
      <c r="D82" s="438" t="s">
        <v>250</v>
      </c>
      <c r="E82" s="475"/>
      <c r="F82" s="440" t="s">
        <v>486</v>
      </c>
    </row>
    <row r="83" spans="1:6" ht="13.5" thickBot="1" x14ac:dyDescent="0.25">
      <c r="A83" s="766"/>
      <c r="B83" s="774"/>
      <c r="C83" s="358" t="s">
        <v>282</v>
      </c>
      <c r="D83" s="356" t="s">
        <v>253</v>
      </c>
      <c r="E83" s="359">
        <f>E79+E81+E82</f>
        <v>0</v>
      </c>
      <c r="F83" s="357" t="s">
        <v>322</v>
      </c>
    </row>
    <row r="84" spans="1:6" ht="13.5" thickBot="1" x14ac:dyDescent="0.25">
      <c r="A84" s="510">
        <v>5</v>
      </c>
      <c r="B84" s="789" t="s">
        <v>242</v>
      </c>
      <c r="C84" s="790"/>
      <c r="D84" s="335" t="s">
        <v>255</v>
      </c>
      <c r="E84" s="336">
        <f>E77/1000*E83</f>
        <v>0</v>
      </c>
      <c r="F84" s="337" t="s">
        <v>323</v>
      </c>
    </row>
    <row r="85" spans="1:6" ht="13.5" thickBot="1" x14ac:dyDescent="0.25">
      <c r="A85" s="514">
        <v>6</v>
      </c>
      <c r="B85" s="522" t="s">
        <v>257</v>
      </c>
      <c r="C85" s="343" t="s">
        <v>258</v>
      </c>
      <c r="D85" s="332" t="s">
        <v>259</v>
      </c>
      <c r="E85" s="368"/>
      <c r="F85" s="334" t="s">
        <v>487</v>
      </c>
    </row>
    <row r="86" spans="1:6" x14ac:dyDescent="0.2">
      <c r="A86" s="791">
        <v>7</v>
      </c>
      <c r="B86" s="792" t="s">
        <v>260</v>
      </c>
      <c r="C86" s="371" t="s">
        <v>261</v>
      </c>
      <c r="D86" s="460" t="s">
        <v>262</v>
      </c>
      <c r="E86" s="461">
        <f>E77/1000*E85</f>
        <v>0</v>
      </c>
      <c r="F86" s="462" t="s">
        <v>263</v>
      </c>
    </row>
    <row r="87" spans="1:6" x14ac:dyDescent="0.2">
      <c r="A87" s="779"/>
      <c r="B87" s="793"/>
      <c r="C87" s="463" t="s">
        <v>264</v>
      </c>
      <c r="D87" s="464" t="s">
        <v>265</v>
      </c>
      <c r="E87" s="465"/>
      <c r="F87" s="466" t="s">
        <v>487</v>
      </c>
    </row>
    <row r="88" spans="1:6" ht="13.5" thickBot="1" x14ac:dyDescent="0.25">
      <c r="A88" s="780"/>
      <c r="B88" s="794"/>
      <c r="C88" s="341" t="s">
        <v>266</v>
      </c>
      <c r="D88" s="335" t="s">
        <v>267</v>
      </c>
      <c r="E88" s="336">
        <f>E86*E87</f>
        <v>0</v>
      </c>
      <c r="F88" s="337" t="s">
        <v>268</v>
      </c>
    </row>
    <row r="89" spans="1:6" ht="13.5" thickBot="1" x14ac:dyDescent="0.25">
      <c r="A89" s="347"/>
      <c r="B89" s="784" t="s">
        <v>324</v>
      </c>
      <c r="C89" s="785"/>
      <c r="D89" s="348" t="s">
        <v>270</v>
      </c>
      <c r="E89" s="405">
        <f>E84+E88</f>
        <v>0</v>
      </c>
      <c r="F89" s="349" t="s">
        <v>325</v>
      </c>
    </row>
    <row r="91" spans="1:6" ht="13.5" thickBot="1" x14ac:dyDescent="0.25">
      <c r="A91" s="325" t="s">
        <v>500</v>
      </c>
    </row>
    <row r="92" spans="1:6" ht="13.5" thickBot="1" x14ac:dyDescent="0.25">
      <c r="A92" s="326" t="s">
        <v>0</v>
      </c>
      <c r="B92" s="770" t="s">
        <v>228</v>
      </c>
      <c r="C92" s="771"/>
      <c r="D92" s="775"/>
      <c r="E92" s="776"/>
      <c r="F92" s="519" t="s">
        <v>1</v>
      </c>
    </row>
    <row r="93" spans="1:6" ht="13.5" thickBot="1" x14ac:dyDescent="0.25">
      <c r="A93" s="514">
        <v>1</v>
      </c>
      <c r="B93" s="819" t="s">
        <v>229</v>
      </c>
      <c r="C93" s="820"/>
      <c r="D93" s="777"/>
      <c r="E93" s="778"/>
      <c r="F93" s="327" t="s">
        <v>536</v>
      </c>
    </row>
    <row r="94" spans="1:6" ht="12.75" customHeight="1" x14ac:dyDescent="0.2">
      <c r="A94" s="791">
        <v>2</v>
      </c>
      <c r="B94" s="767" t="s">
        <v>230</v>
      </c>
      <c r="C94" s="363" t="s">
        <v>231</v>
      </c>
      <c r="D94" s="798"/>
      <c r="E94" s="799"/>
      <c r="F94" s="795" t="s">
        <v>537</v>
      </c>
    </row>
    <row r="95" spans="1:6" x14ac:dyDescent="0.2">
      <c r="A95" s="779"/>
      <c r="B95" s="768"/>
      <c r="C95" s="452" t="s">
        <v>232</v>
      </c>
      <c r="D95" s="810" t="s">
        <v>326</v>
      </c>
      <c r="E95" s="811"/>
      <c r="F95" s="796"/>
    </row>
    <row r="96" spans="1:6" x14ac:dyDescent="0.2">
      <c r="A96" s="779"/>
      <c r="B96" s="768"/>
      <c r="C96" s="452" t="s">
        <v>234</v>
      </c>
      <c r="D96" s="810" t="s">
        <v>235</v>
      </c>
      <c r="E96" s="811"/>
      <c r="F96" s="796"/>
    </row>
    <row r="97" spans="1:6" ht="13.5" thickBot="1" x14ac:dyDescent="0.25">
      <c r="A97" s="780"/>
      <c r="B97" s="769"/>
      <c r="C97" s="328" t="s">
        <v>236</v>
      </c>
      <c r="D97" s="800" t="s">
        <v>512</v>
      </c>
      <c r="E97" s="801"/>
      <c r="F97" s="797"/>
    </row>
    <row r="98" spans="1:6" ht="13.5" thickBot="1" x14ac:dyDescent="0.25">
      <c r="A98" s="517">
        <v>3</v>
      </c>
      <c r="B98" s="369" t="s">
        <v>538</v>
      </c>
      <c r="C98" s="370" t="s">
        <v>238</v>
      </c>
      <c r="D98" s="415" t="s">
        <v>239</v>
      </c>
      <c r="E98" s="416"/>
      <c r="F98" s="417" t="s">
        <v>536</v>
      </c>
    </row>
    <row r="99" spans="1:6" ht="13.5" thickBot="1" x14ac:dyDescent="0.25">
      <c r="A99" s="514">
        <v>4</v>
      </c>
      <c r="B99" s="775" t="s">
        <v>240</v>
      </c>
      <c r="C99" s="818"/>
      <c r="D99" s="332" t="s">
        <v>241</v>
      </c>
      <c r="E99" s="333"/>
      <c r="F99" s="334" t="s">
        <v>486</v>
      </c>
    </row>
    <row r="100" spans="1:6" ht="13.5" thickBot="1" x14ac:dyDescent="0.25">
      <c r="A100" s="514">
        <v>5</v>
      </c>
      <c r="B100" s="789" t="s">
        <v>242</v>
      </c>
      <c r="C100" s="790"/>
      <c r="D100" s="335" t="s">
        <v>243</v>
      </c>
      <c r="E100" s="336">
        <f>E98/1000*E99</f>
        <v>0</v>
      </c>
      <c r="F100" s="337" t="s">
        <v>244</v>
      </c>
    </row>
    <row r="101" spans="1:6" x14ac:dyDescent="0.2">
      <c r="A101" s="791">
        <v>6</v>
      </c>
      <c r="B101" s="792" t="s">
        <v>245</v>
      </c>
      <c r="C101" s="363" t="s">
        <v>246</v>
      </c>
      <c r="D101" s="468" t="s">
        <v>247</v>
      </c>
      <c r="E101" s="502">
        <v>50</v>
      </c>
      <c r="F101" s="499" t="s">
        <v>248</v>
      </c>
    </row>
    <row r="102" spans="1:6" x14ac:dyDescent="0.2">
      <c r="A102" s="779"/>
      <c r="B102" s="793"/>
      <c r="C102" s="463" t="s">
        <v>249</v>
      </c>
      <c r="D102" s="469" t="s">
        <v>250</v>
      </c>
      <c r="E102" s="470">
        <f>E98/E101</f>
        <v>0</v>
      </c>
      <c r="F102" s="471" t="s">
        <v>251</v>
      </c>
    </row>
    <row r="103" spans="1:6" x14ac:dyDescent="0.2">
      <c r="A103" s="779"/>
      <c r="B103" s="793"/>
      <c r="C103" s="463" t="s">
        <v>252</v>
      </c>
      <c r="D103" s="464" t="s">
        <v>253</v>
      </c>
      <c r="E103" s="477"/>
      <c r="F103" s="466" t="s">
        <v>486</v>
      </c>
    </row>
    <row r="104" spans="1:6" ht="13.5" thickBot="1" x14ac:dyDescent="0.25">
      <c r="A104" s="780"/>
      <c r="B104" s="794"/>
      <c r="C104" s="341" t="s">
        <v>254</v>
      </c>
      <c r="D104" s="335" t="s">
        <v>255</v>
      </c>
      <c r="E104" s="336">
        <f>E102*E103</f>
        <v>0</v>
      </c>
      <c r="F104" s="337" t="s">
        <v>256</v>
      </c>
    </row>
    <row r="105" spans="1:6" ht="13.5" thickBot="1" x14ac:dyDescent="0.25">
      <c r="A105" s="514">
        <v>7</v>
      </c>
      <c r="B105" s="522" t="s">
        <v>257</v>
      </c>
      <c r="C105" s="343" t="s">
        <v>258</v>
      </c>
      <c r="D105" s="332" t="s">
        <v>259</v>
      </c>
      <c r="E105" s="368"/>
      <c r="F105" s="334" t="s">
        <v>487</v>
      </c>
    </row>
    <row r="106" spans="1:6" x14ac:dyDescent="0.2">
      <c r="A106" s="791">
        <v>8</v>
      </c>
      <c r="B106" s="792" t="s">
        <v>260</v>
      </c>
      <c r="C106" s="371" t="s">
        <v>261</v>
      </c>
      <c r="D106" s="460" t="s">
        <v>262</v>
      </c>
      <c r="E106" s="461">
        <f>E98/1000*E105</f>
        <v>0</v>
      </c>
      <c r="F106" s="462" t="s">
        <v>263</v>
      </c>
    </row>
    <row r="107" spans="1:6" x14ac:dyDescent="0.2">
      <c r="A107" s="779"/>
      <c r="B107" s="793"/>
      <c r="C107" s="463" t="s">
        <v>264</v>
      </c>
      <c r="D107" s="464" t="s">
        <v>265</v>
      </c>
      <c r="E107" s="465"/>
      <c r="F107" s="466" t="s">
        <v>487</v>
      </c>
    </row>
    <row r="108" spans="1:6" ht="13.5" thickBot="1" x14ac:dyDescent="0.25">
      <c r="A108" s="780"/>
      <c r="B108" s="794"/>
      <c r="C108" s="341" t="s">
        <v>266</v>
      </c>
      <c r="D108" s="335" t="s">
        <v>267</v>
      </c>
      <c r="E108" s="336">
        <f>E106*E107</f>
        <v>0</v>
      </c>
      <c r="F108" s="337" t="s">
        <v>268</v>
      </c>
    </row>
    <row r="109" spans="1:6" ht="13.5" thickBot="1" x14ac:dyDescent="0.25">
      <c r="A109" s="347"/>
      <c r="B109" s="784" t="s">
        <v>327</v>
      </c>
      <c r="C109" s="785"/>
      <c r="D109" s="348" t="s">
        <v>270</v>
      </c>
      <c r="E109" s="405">
        <f>E100+E104+E108</f>
        <v>0</v>
      </c>
      <c r="F109" s="349" t="s">
        <v>271</v>
      </c>
    </row>
    <row r="111" spans="1:6" ht="13.5" thickBot="1" x14ac:dyDescent="0.25">
      <c r="A111" s="325" t="s">
        <v>497</v>
      </c>
    </row>
    <row r="112" spans="1:6" ht="13.5" thickBot="1" x14ac:dyDescent="0.25">
      <c r="A112" s="326" t="s">
        <v>0</v>
      </c>
      <c r="B112" s="770" t="s">
        <v>319</v>
      </c>
      <c r="C112" s="771"/>
      <c r="D112" s="775"/>
      <c r="E112" s="776"/>
      <c r="F112" s="519" t="s">
        <v>1</v>
      </c>
    </row>
    <row r="113" spans="1:6" ht="13.5" thickBot="1" x14ac:dyDescent="0.25">
      <c r="A113" s="514">
        <v>1</v>
      </c>
      <c r="B113" s="775" t="s">
        <v>229</v>
      </c>
      <c r="C113" s="776"/>
      <c r="D113" s="777"/>
      <c r="E113" s="778"/>
      <c r="F113" s="327" t="s">
        <v>536</v>
      </c>
    </row>
    <row r="114" spans="1:6" ht="12.75" customHeight="1" x14ac:dyDescent="0.2">
      <c r="A114" s="791">
        <v>2</v>
      </c>
      <c r="B114" s="767" t="s">
        <v>230</v>
      </c>
      <c r="C114" s="363" t="s">
        <v>231</v>
      </c>
      <c r="D114" s="798"/>
      <c r="E114" s="799"/>
      <c r="F114" s="795" t="s">
        <v>537</v>
      </c>
    </row>
    <row r="115" spans="1:6" x14ac:dyDescent="0.2">
      <c r="A115" s="779"/>
      <c r="B115" s="768"/>
      <c r="C115" s="452" t="s">
        <v>232</v>
      </c>
      <c r="D115" s="802" t="s">
        <v>326</v>
      </c>
      <c r="E115" s="803"/>
      <c r="F115" s="796"/>
    </row>
    <row r="116" spans="1:6" x14ac:dyDescent="0.2">
      <c r="A116" s="779"/>
      <c r="B116" s="768"/>
      <c r="C116" s="452" t="s">
        <v>234</v>
      </c>
      <c r="D116" s="802" t="s">
        <v>274</v>
      </c>
      <c r="E116" s="803"/>
      <c r="F116" s="796"/>
    </row>
    <row r="117" spans="1:6" ht="13.5" thickBot="1" x14ac:dyDescent="0.25">
      <c r="A117" s="780"/>
      <c r="B117" s="769"/>
      <c r="C117" s="328" t="s">
        <v>236</v>
      </c>
      <c r="D117" s="804" t="s">
        <v>328</v>
      </c>
      <c r="E117" s="805"/>
      <c r="F117" s="797"/>
    </row>
    <row r="118" spans="1:6" ht="13.5" thickBot="1" x14ac:dyDescent="0.25">
      <c r="A118" s="517">
        <v>3</v>
      </c>
      <c r="B118" s="515" t="s">
        <v>337</v>
      </c>
      <c r="C118" s="523" t="s">
        <v>276</v>
      </c>
      <c r="D118" s="525" t="s">
        <v>239</v>
      </c>
      <c r="E118" s="416"/>
      <c r="F118" s="417" t="s">
        <v>536</v>
      </c>
    </row>
    <row r="119" spans="1:6" x14ac:dyDescent="0.2">
      <c r="A119" s="764">
        <v>4</v>
      </c>
      <c r="B119" s="772" t="s">
        <v>277</v>
      </c>
      <c r="C119" s="350" t="s">
        <v>278</v>
      </c>
      <c r="D119" s="453" t="s">
        <v>241</v>
      </c>
      <c r="E119" s="454"/>
      <c r="F119" s="455" t="s">
        <v>486</v>
      </c>
    </row>
    <row r="120" spans="1:6" x14ac:dyDescent="0.2">
      <c r="A120" s="765"/>
      <c r="B120" s="773"/>
      <c r="C120" s="366" t="s">
        <v>329</v>
      </c>
      <c r="D120" s="438" t="s">
        <v>243</v>
      </c>
      <c r="E120" s="475"/>
      <c r="F120" s="440" t="s">
        <v>486</v>
      </c>
    </row>
    <row r="121" spans="1:6" ht="13.5" thickBot="1" x14ac:dyDescent="0.25">
      <c r="A121" s="766"/>
      <c r="B121" s="774"/>
      <c r="C121" s="358" t="s">
        <v>282</v>
      </c>
      <c r="D121" s="356" t="s">
        <v>247</v>
      </c>
      <c r="E121" s="359">
        <f>E119+E120</f>
        <v>0</v>
      </c>
      <c r="F121" s="357" t="s">
        <v>330</v>
      </c>
    </row>
    <row r="122" spans="1:6" ht="13.5" thickBot="1" x14ac:dyDescent="0.25">
      <c r="A122" s="514">
        <v>5</v>
      </c>
      <c r="B122" s="789" t="s">
        <v>242</v>
      </c>
      <c r="C122" s="790"/>
      <c r="D122" s="335" t="s">
        <v>250</v>
      </c>
      <c r="E122" s="336">
        <f>E118/1000*E121</f>
        <v>0</v>
      </c>
      <c r="F122" s="337" t="s">
        <v>331</v>
      </c>
    </row>
    <row r="123" spans="1:6" ht="13.5" thickBot="1" x14ac:dyDescent="0.25">
      <c r="A123" s="514">
        <v>6</v>
      </c>
      <c r="B123" s="522" t="s">
        <v>257</v>
      </c>
      <c r="C123" s="371" t="s">
        <v>258</v>
      </c>
      <c r="D123" s="476" t="s">
        <v>253</v>
      </c>
      <c r="E123" s="505"/>
      <c r="F123" s="503" t="s">
        <v>546</v>
      </c>
    </row>
    <row r="124" spans="1:6" x14ac:dyDescent="0.2">
      <c r="A124" s="791">
        <v>7</v>
      </c>
      <c r="B124" s="792" t="s">
        <v>260</v>
      </c>
      <c r="C124" s="463" t="s">
        <v>261</v>
      </c>
      <c r="D124" s="469" t="s">
        <v>255</v>
      </c>
      <c r="E124" s="470">
        <f>E118/1000*E123</f>
        <v>0</v>
      </c>
      <c r="F124" s="471" t="s">
        <v>323</v>
      </c>
    </row>
    <row r="125" spans="1:6" x14ac:dyDescent="0.2">
      <c r="A125" s="779"/>
      <c r="B125" s="793"/>
      <c r="C125" s="463" t="s">
        <v>264</v>
      </c>
      <c r="D125" s="464" t="s">
        <v>259</v>
      </c>
      <c r="E125" s="465"/>
      <c r="F125" s="466" t="s">
        <v>487</v>
      </c>
    </row>
    <row r="126" spans="1:6" ht="13.5" thickBot="1" x14ac:dyDescent="0.25">
      <c r="A126" s="780"/>
      <c r="B126" s="794"/>
      <c r="C126" s="341" t="s">
        <v>266</v>
      </c>
      <c r="D126" s="335" t="s">
        <v>262</v>
      </c>
      <c r="E126" s="336">
        <f>E124*E125</f>
        <v>0</v>
      </c>
      <c r="F126" s="337" t="s">
        <v>332</v>
      </c>
    </row>
    <row r="127" spans="1:6" ht="13.5" thickBot="1" x14ac:dyDescent="0.25">
      <c r="A127" s="347"/>
      <c r="B127" s="784" t="s">
        <v>333</v>
      </c>
      <c r="C127" s="785"/>
      <c r="D127" s="348" t="s">
        <v>265</v>
      </c>
      <c r="E127" s="405">
        <f>E122+E126</f>
        <v>0</v>
      </c>
      <c r="F127" s="349" t="s">
        <v>334</v>
      </c>
    </row>
    <row r="129" spans="1:6" ht="13.5" thickBot="1" x14ac:dyDescent="0.25">
      <c r="A129" s="325" t="s">
        <v>496</v>
      </c>
    </row>
    <row r="130" spans="1:6" ht="13.5" thickBot="1" x14ac:dyDescent="0.25">
      <c r="A130" s="326" t="s">
        <v>0</v>
      </c>
      <c r="B130" s="770" t="s">
        <v>319</v>
      </c>
      <c r="C130" s="771"/>
      <c r="D130" s="775"/>
      <c r="E130" s="776"/>
      <c r="F130" s="519" t="s">
        <v>1</v>
      </c>
    </row>
    <row r="131" spans="1:6" ht="13.5" thickBot="1" x14ac:dyDescent="0.25">
      <c r="A131" s="514">
        <v>1</v>
      </c>
      <c r="B131" s="775" t="s">
        <v>229</v>
      </c>
      <c r="C131" s="776"/>
      <c r="D131" s="777"/>
      <c r="E131" s="778"/>
      <c r="F131" s="327" t="s">
        <v>536</v>
      </c>
    </row>
    <row r="132" spans="1:6" ht="13.5" customHeight="1" x14ac:dyDescent="0.2">
      <c r="A132" s="764">
        <v>2</v>
      </c>
      <c r="B132" s="767" t="s">
        <v>230</v>
      </c>
      <c r="C132" s="363" t="s">
        <v>231</v>
      </c>
      <c r="D132" s="798"/>
      <c r="E132" s="799"/>
      <c r="F132" s="795" t="s">
        <v>537</v>
      </c>
    </row>
    <row r="133" spans="1:6" x14ac:dyDescent="0.2">
      <c r="A133" s="765"/>
      <c r="B133" s="768"/>
      <c r="C133" s="452" t="s">
        <v>232</v>
      </c>
      <c r="D133" s="806" t="s">
        <v>335</v>
      </c>
      <c r="E133" s="807"/>
      <c r="F133" s="796"/>
    </row>
    <row r="134" spans="1:6" x14ac:dyDescent="0.2">
      <c r="A134" s="765"/>
      <c r="B134" s="768"/>
      <c r="C134" s="452" t="s">
        <v>234</v>
      </c>
      <c r="D134" s="810" t="s">
        <v>289</v>
      </c>
      <c r="E134" s="811"/>
      <c r="F134" s="796"/>
    </row>
    <row r="135" spans="1:6" ht="13.5" thickBot="1" x14ac:dyDescent="0.25">
      <c r="A135" s="766"/>
      <c r="B135" s="769"/>
      <c r="C135" s="328" t="s">
        <v>236</v>
      </c>
      <c r="D135" s="800" t="s">
        <v>336</v>
      </c>
      <c r="E135" s="801"/>
      <c r="F135" s="797"/>
    </row>
    <row r="136" spans="1:6" x14ac:dyDescent="0.2">
      <c r="A136" s="779">
        <v>3</v>
      </c>
      <c r="B136" s="781" t="s">
        <v>337</v>
      </c>
      <c r="C136" s="418" t="s">
        <v>338</v>
      </c>
      <c r="D136" s="419" t="s">
        <v>239</v>
      </c>
      <c r="E136" s="420"/>
      <c r="F136" s="816" t="s">
        <v>536</v>
      </c>
    </row>
    <row r="137" spans="1:6" x14ac:dyDescent="0.2">
      <c r="A137" s="779"/>
      <c r="B137" s="782"/>
      <c r="C137" s="421" t="s">
        <v>339</v>
      </c>
      <c r="D137" s="422" t="s">
        <v>241</v>
      </c>
      <c r="E137" s="423"/>
      <c r="F137" s="817"/>
    </row>
    <row r="138" spans="1:6" ht="13.5" thickBot="1" x14ac:dyDescent="0.25">
      <c r="A138" s="780"/>
      <c r="B138" s="783"/>
      <c r="C138" s="371" t="s">
        <v>340</v>
      </c>
      <c r="D138" s="356" t="s">
        <v>243</v>
      </c>
      <c r="E138" s="345">
        <f>E136+E137</f>
        <v>0</v>
      </c>
      <c r="F138" s="340" t="s">
        <v>292</v>
      </c>
    </row>
    <row r="139" spans="1:6" x14ac:dyDescent="0.2">
      <c r="A139" s="764">
        <v>4</v>
      </c>
      <c r="B139" s="772" t="s">
        <v>341</v>
      </c>
      <c r="C139" s="350" t="s">
        <v>278</v>
      </c>
      <c r="D139" s="453" t="s">
        <v>247</v>
      </c>
      <c r="E139" s="454"/>
      <c r="F139" s="455" t="s">
        <v>486</v>
      </c>
    </row>
    <row r="140" spans="1:6" x14ac:dyDescent="0.2">
      <c r="A140" s="765"/>
      <c r="B140" s="773"/>
      <c r="C140" s="354" t="s">
        <v>2</v>
      </c>
      <c r="D140" s="438" t="s">
        <v>250</v>
      </c>
      <c r="E140" s="439"/>
      <c r="F140" s="440" t="s">
        <v>486</v>
      </c>
    </row>
    <row r="141" spans="1:6" x14ac:dyDescent="0.2">
      <c r="A141" s="765"/>
      <c r="B141" s="773"/>
      <c r="C141" s="354" t="s">
        <v>293</v>
      </c>
      <c r="D141" s="456" t="s">
        <v>253</v>
      </c>
      <c r="E141" s="457"/>
      <c r="F141" s="455" t="s">
        <v>486</v>
      </c>
    </row>
    <row r="142" spans="1:6" x14ac:dyDescent="0.2">
      <c r="A142" s="765"/>
      <c r="B142" s="773"/>
      <c r="C142" s="354" t="s">
        <v>294</v>
      </c>
      <c r="D142" s="458" t="s">
        <v>255</v>
      </c>
      <c r="E142" s="479">
        <f>E139*E140*E141</f>
        <v>0</v>
      </c>
      <c r="F142" s="444" t="s">
        <v>295</v>
      </c>
    </row>
    <row r="143" spans="1:6" x14ac:dyDescent="0.2">
      <c r="A143" s="765"/>
      <c r="B143" s="773"/>
      <c r="C143" s="354" t="s">
        <v>342</v>
      </c>
      <c r="D143" s="456" t="s">
        <v>259</v>
      </c>
      <c r="E143" s="454"/>
      <c r="F143" s="455" t="s">
        <v>486</v>
      </c>
    </row>
    <row r="144" spans="1:6" x14ac:dyDescent="0.2">
      <c r="A144" s="765"/>
      <c r="B144" s="773"/>
      <c r="C144" s="354" t="s">
        <v>282</v>
      </c>
      <c r="D144" s="458" t="s">
        <v>262</v>
      </c>
      <c r="E144" s="479">
        <f>E139+E142+E143</f>
        <v>0</v>
      </c>
      <c r="F144" s="444" t="s">
        <v>343</v>
      </c>
    </row>
    <row r="145" spans="1:6" ht="13.5" thickBot="1" x14ac:dyDescent="0.25">
      <c r="A145" s="766"/>
      <c r="B145" s="774"/>
      <c r="C145" s="372" t="s">
        <v>344</v>
      </c>
      <c r="D145" s="356" t="s">
        <v>265</v>
      </c>
      <c r="E145" s="359">
        <f>E136/1000*E144</f>
        <v>0</v>
      </c>
      <c r="F145" s="357" t="s">
        <v>345</v>
      </c>
    </row>
    <row r="146" spans="1:6" x14ac:dyDescent="0.2">
      <c r="A146" s="764">
        <v>5</v>
      </c>
      <c r="B146" s="772" t="s">
        <v>346</v>
      </c>
      <c r="C146" s="350" t="s">
        <v>278</v>
      </c>
      <c r="D146" s="453" t="s">
        <v>267</v>
      </c>
      <c r="E146" s="454"/>
      <c r="F146" s="455" t="s">
        <v>486</v>
      </c>
    </row>
    <row r="147" spans="1:6" x14ac:dyDescent="0.2">
      <c r="A147" s="765"/>
      <c r="B147" s="773"/>
      <c r="C147" s="354" t="s">
        <v>2</v>
      </c>
      <c r="D147" s="438" t="s">
        <v>270</v>
      </c>
      <c r="E147" s="439"/>
      <c r="F147" s="440" t="s">
        <v>486</v>
      </c>
    </row>
    <row r="148" spans="1:6" x14ac:dyDescent="0.2">
      <c r="A148" s="765"/>
      <c r="B148" s="773"/>
      <c r="C148" s="354" t="s">
        <v>293</v>
      </c>
      <c r="D148" s="456" t="s">
        <v>299</v>
      </c>
      <c r="E148" s="457"/>
      <c r="F148" s="455" t="s">
        <v>486</v>
      </c>
    </row>
    <row r="149" spans="1:6" x14ac:dyDescent="0.2">
      <c r="A149" s="765"/>
      <c r="B149" s="773"/>
      <c r="C149" s="354" t="s">
        <v>294</v>
      </c>
      <c r="D149" s="458" t="s">
        <v>301</v>
      </c>
      <c r="E149" s="479">
        <f>E146*E147*E148</f>
        <v>0</v>
      </c>
      <c r="F149" s="444" t="s">
        <v>347</v>
      </c>
    </row>
    <row r="150" spans="1:6" x14ac:dyDescent="0.2">
      <c r="A150" s="765"/>
      <c r="B150" s="773"/>
      <c r="C150" s="354" t="s">
        <v>342</v>
      </c>
      <c r="D150" s="456" t="s">
        <v>303</v>
      </c>
      <c r="E150" s="454"/>
      <c r="F150" s="455" t="s">
        <v>486</v>
      </c>
    </row>
    <row r="151" spans="1:6" x14ac:dyDescent="0.2">
      <c r="A151" s="765"/>
      <c r="B151" s="773"/>
      <c r="C151" s="354" t="s">
        <v>282</v>
      </c>
      <c r="D151" s="458" t="s">
        <v>305</v>
      </c>
      <c r="E151" s="479">
        <f>E146+E149+E150</f>
        <v>0</v>
      </c>
      <c r="F151" s="444" t="s">
        <v>348</v>
      </c>
    </row>
    <row r="152" spans="1:6" ht="13.5" thickBot="1" x14ac:dyDescent="0.25">
      <c r="A152" s="766"/>
      <c r="B152" s="774"/>
      <c r="C152" s="372" t="s">
        <v>349</v>
      </c>
      <c r="D152" s="356" t="s">
        <v>306</v>
      </c>
      <c r="E152" s="359">
        <f>E137/1000*E151</f>
        <v>0</v>
      </c>
      <c r="F152" s="357" t="s">
        <v>350</v>
      </c>
    </row>
    <row r="153" spans="1:6" ht="13.5" thickBot="1" x14ac:dyDescent="0.25">
      <c r="A153" s="514">
        <v>6</v>
      </c>
      <c r="B153" s="789" t="s">
        <v>351</v>
      </c>
      <c r="C153" s="790"/>
      <c r="D153" s="335" t="s">
        <v>308</v>
      </c>
      <c r="E153" s="336">
        <f>E145+E152</f>
        <v>0</v>
      </c>
      <c r="F153" s="337" t="s">
        <v>352</v>
      </c>
    </row>
    <row r="154" spans="1:6" ht="13.5" thickBot="1" x14ac:dyDescent="0.25">
      <c r="A154" s="510">
        <v>7</v>
      </c>
      <c r="B154" s="331" t="s">
        <v>257</v>
      </c>
      <c r="C154" s="328" t="s">
        <v>258</v>
      </c>
      <c r="D154" s="355" t="s">
        <v>310</v>
      </c>
      <c r="E154" s="344"/>
      <c r="F154" s="353" t="s">
        <v>487</v>
      </c>
    </row>
    <row r="155" spans="1:6" x14ac:dyDescent="0.2">
      <c r="A155" s="764">
        <v>8</v>
      </c>
      <c r="B155" s="767" t="s">
        <v>260</v>
      </c>
      <c r="C155" s="363" t="s">
        <v>261</v>
      </c>
      <c r="D155" s="472" t="s">
        <v>311</v>
      </c>
      <c r="E155" s="478">
        <f>E138/1000*E154</f>
        <v>0</v>
      </c>
      <c r="F155" s="474" t="s">
        <v>543</v>
      </c>
    </row>
    <row r="156" spans="1:6" x14ac:dyDescent="0.2">
      <c r="A156" s="765"/>
      <c r="B156" s="768"/>
      <c r="C156" s="384" t="s">
        <v>264</v>
      </c>
      <c r="D156" s="447" t="s">
        <v>314</v>
      </c>
      <c r="E156" s="450"/>
      <c r="F156" s="440" t="s">
        <v>487</v>
      </c>
    </row>
    <row r="157" spans="1:6" ht="13.5" thickBot="1" x14ac:dyDescent="0.25">
      <c r="A157" s="766"/>
      <c r="B157" s="769"/>
      <c r="C157" s="341" t="s">
        <v>260</v>
      </c>
      <c r="D157" s="335" t="s">
        <v>317</v>
      </c>
      <c r="E157" s="336">
        <f>E155*E156</f>
        <v>0</v>
      </c>
      <c r="F157" s="337" t="s">
        <v>354</v>
      </c>
    </row>
    <row r="158" spans="1:6" ht="13.5" thickBot="1" x14ac:dyDescent="0.25">
      <c r="A158" s="347"/>
      <c r="B158" s="784" t="s">
        <v>355</v>
      </c>
      <c r="C158" s="785"/>
      <c r="D158" s="348" t="s">
        <v>356</v>
      </c>
      <c r="E158" s="405">
        <f>E153+E157</f>
        <v>0</v>
      </c>
      <c r="F158" s="349" t="s">
        <v>357</v>
      </c>
    </row>
    <row r="160" spans="1:6" ht="13.5" thickBot="1" x14ac:dyDescent="0.25">
      <c r="A160" s="325" t="s">
        <v>495</v>
      </c>
    </row>
    <row r="161" spans="1:6" ht="13.5" thickBot="1" x14ac:dyDescent="0.25">
      <c r="A161" s="326" t="s">
        <v>0</v>
      </c>
      <c r="B161" s="770" t="s">
        <v>319</v>
      </c>
      <c r="C161" s="771"/>
      <c r="D161" s="775"/>
      <c r="E161" s="776"/>
      <c r="F161" s="519" t="s">
        <v>1</v>
      </c>
    </row>
    <row r="162" spans="1:6" ht="13.5" thickBot="1" x14ac:dyDescent="0.25">
      <c r="A162" s="514">
        <v>1</v>
      </c>
      <c r="B162" s="775" t="s">
        <v>229</v>
      </c>
      <c r="C162" s="776"/>
      <c r="D162" s="777"/>
      <c r="E162" s="778"/>
      <c r="F162" s="327" t="s">
        <v>536</v>
      </c>
    </row>
    <row r="163" spans="1:6" ht="12.75" customHeight="1" x14ac:dyDescent="0.2">
      <c r="A163" s="764">
        <v>2</v>
      </c>
      <c r="B163" s="767" t="s">
        <v>230</v>
      </c>
      <c r="C163" s="363" t="s">
        <v>231</v>
      </c>
      <c r="D163" s="798"/>
      <c r="E163" s="799"/>
      <c r="F163" s="795" t="s">
        <v>537</v>
      </c>
    </row>
    <row r="164" spans="1:6" x14ac:dyDescent="0.2">
      <c r="A164" s="765"/>
      <c r="B164" s="768"/>
      <c r="C164" s="452" t="s">
        <v>232</v>
      </c>
      <c r="D164" s="806" t="s">
        <v>335</v>
      </c>
      <c r="E164" s="807"/>
      <c r="F164" s="796"/>
    </row>
    <row r="165" spans="1:6" x14ac:dyDescent="0.2">
      <c r="A165" s="765"/>
      <c r="B165" s="768"/>
      <c r="C165" s="452" t="s">
        <v>234</v>
      </c>
      <c r="D165" s="810" t="s">
        <v>289</v>
      </c>
      <c r="E165" s="811"/>
      <c r="F165" s="796"/>
    </row>
    <row r="166" spans="1:6" ht="13.5" thickBot="1" x14ac:dyDescent="0.25">
      <c r="A166" s="766"/>
      <c r="B166" s="769"/>
      <c r="C166" s="328" t="s">
        <v>236</v>
      </c>
      <c r="D166" s="800" t="s">
        <v>336</v>
      </c>
      <c r="E166" s="801"/>
      <c r="F166" s="797"/>
    </row>
    <row r="167" spans="1:6" x14ac:dyDescent="0.2">
      <c r="A167" s="779">
        <v>3</v>
      </c>
      <c r="B167" s="781" t="s">
        <v>337</v>
      </c>
      <c r="C167" s="418" t="s">
        <v>338</v>
      </c>
      <c r="D167" s="419" t="s">
        <v>239</v>
      </c>
      <c r="E167" s="420"/>
      <c r="F167" s="816" t="s">
        <v>536</v>
      </c>
    </row>
    <row r="168" spans="1:6" x14ac:dyDescent="0.2">
      <c r="A168" s="779"/>
      <c r="B168" s="782"/>
      <c r="C168" s="421" t="s">
        <v>339</v>
      </c>
      <c r="D168" s="422" t="s">
        <v>241</v>
      </c>
      <c r="E168" s="423"/>
      <c r="F168" s="817"/>
    </row>
    <row r="169" spans="1:6" ht="13.5" thickBot="1" x14ac:dyDescent="0.25">
      <c r="A169" s="780"/>
      <c r="B169" s="783"/>
      <c r="C169" s="371" t="s">
        <v>340</v>
      </c>
      <c r="D169" s="356" t="s">
        <v>243</v>
      </c>
      <c r="E169" s="345">
        <f>E167+E168</f>
        <v>0</v>
      </c>
      <c r="F169" s="340" t="s">
        <v>292</v>
      </c>
    </row>
    <row r="170" spans="1:6" x14ac:dyDescent="0.2">
      <c r="A170" s="764">
        <v>4</v>
      </c>
      <c r="B170" s="772" t="s">
        <v>341</v>
      </c>
      <c r="C170" s="350" t="s">
        <v>278</v>
      </c>
      <c r="D170" s="453" t="s">
        <v>247</v>
      </c>
      <c r="E170" s="454"/>
      <c r="F170" s="455" t="s">
        <v>486</v>
      </c>
    </row>
    <row r="171" spans="1:6" x14ac:dyDescent="0.2">
      <c r="A171" s="765"/>
      <c r="B171" s="773"/>
      <c r="C171" s="354" t="s">
        <v>2</v>
      </c>
      <c r="D171" s="438" t="s">
        <v>250</v>
      </c>
      <c r="E171" s="439"/>
      <c r="F171" s="440" t="s">
        <v>486</v>
      </c>
    </row>
    <row r="172" spans="1:6" x14ac:dyDescent="0.2">
      <c r="A172" s="765"/>
      <c r="B172" s="773"/>
      <c r="C172" s="354" t="s">
        <v>293</v>
      </c>
      <c r="D172" s="456" t="s">
        <v>253</v>
      </c>
      <c r="E172" s="457"/>
      <c r="F172" s="455" t="s">
        <v>486</v>
      </c>
    </row>
    <row r="173" spans="1:6" x14ac:dyDescent="0.2">
      <c r="A173" s="765"/>
      <c r="B173" s="773"/>
      <c r="C173" s="354" t="s">
        <v>294</v>
      </c>
      <c r="D173" s="458" t="s">
        <v>255</v>
      </c>
      <c r="E173" s="479">
        <f>E170*E171*E172</f>
        <v>0</v>
      </c>
      <c r="F173" s="444" t="s">
        <v>295</v>
      </c>
    </row>
    <row r="174" spans="1:6" x14ac:dyDescent="0.2">
      <c r="A174" s="765"/>
      <c r="B174" s="773"/>
      <c r="C174" s="354" t="s">
        <v>342</v>
      </c>
      <c r="D174" s="456" t="s">
        <v>259</v>
      </c>
      <c r="E174" s="454"/>
      <c r="F174" s="455" t="s">
        <v>486</v>
      </c>
    </row>
    <row r="175" spans="1:6" x14ac:dyDescent="0.2">
      <c r="A175" s="765"/>
      <c r="B175" s="773"/>
      <c r="C175" s="354" t="s">
        <v>282</v>
      </c>
      <c r="D175" s="458" t="s">
        <v>262</v>
      </c>
      <c r="E175" s="479">
        <f>E170+E173+E174</f>
        <v>0</v>
      </c>
      <c r="F175" s="444" t="s">
        <v>343</v>
      </c>
    </row>
    <row r="176" spans="1:6" ht="13.5" thickBot="1" x14ac:dyDescent="0.25">
      <c r="A176" s="766"/>
      <c r="B176" s="774"/>
      <c r="C176" s="372" t="s">
        <v>344</v>
      </c>
      <c r="D176" s="356" t="s">
        <v>265</v>
      </c>
      <c r="E176" s="359">
        <f>E167/1000*E175</f>
        <v>0</v>
      </c>
      <c r="F176" s="357" t="s">
        <v>345</v>
      </c>
    </row>
    <row r="177" spans="1:6" x14ac:dyDescent="0.2">
      <c r="A177" s="764">
        <v>5</v>
      </c>
      <c r="B177" s="772" t="s">
        <v>346</v>
      </c>
      <c r="C177" s="350" t="s">
        <v>278</v>
      </c>
      <c r="D177" s="453" t="s">
        <v>267</v>
      </c>
      <c r="E177" s="454"/>
      <c r="F177" s="455" t="s">
        <v>486</v>
      </c>
    </row>
    <row r="178" spans="1:6" x14ac:dyDescent="0.2">
      <c r="A178" s="765"/>
      <c r="B178" s="773"/>
      <c r="C178" s="354" t="s">
        <v>2</v>
      </c>
      <c r="D178" s="438" t="s">
        <v>270</v>
      </c>
      <c r="E178" s="439"/>
      <c r="F178" s="440" t="s">
        <v>486</v>
      </c>
    </row>
    <row r="179" spans="1:6" x14ac:dyDescent="0.2">
      <c r="A179" s="765"/>
      <c r="B179" s="773"/>
      <c r="C179" s="354" t="s">
        <v>293</v>
      </c>
      <c r="D179" s="456" t="s">
        <v>299</v>
      </c>
      <c r="E179" s="457"/>
      <c r="F179" s="455" t="s">
        <v>486</v>
      </c>
    </row>
    <row r="180" spans="1:6" x14ac:dyDescent="0.2">
      <c r="A180" s="765"/>
      <c r="B180" s="773"/>
      <c r="C180" s="354" t="s">
        <v>294</v>
      </c>
      <c r="D180" s="458" t="s">
        <v>301</v>
      </c>
      <c r="E180" s="479">
        <f>E177*E178*E179</f>
        <v>0</v>
      </c>
      <c r="F180" s="444" t="s">
        <v>347</v>
      </c>
    </row>
    <row r="181" spans="1:6" x14ac:dyDescent="0.2">
      <c r="A181" s="765"/>
      <c r="B181" s="773"/>
      <c r="C181" s="354" t="s">
        <v>342</v>
      </c>
      <c r="D181" s="456" t="s">
        <v>303</v>
      </c>
      <c r="E181" s="454"/>
      <c r="F181" s="455" t="s">
        <v>486</v>
      </c>
    </row>
    <row r="182" spans="1:6" x14ac:dyDescent="0.2">
      <c r="A182" s="765"/>
      <c r="B182" s="773"/>
      <c r="C182" s="354" t="s">
        <v>282</v>
      </c>
      <c r="D182" s="458" t="s">
        <v>305</v>
      </c>
      <c r="E182" s="479">
        <f>E177+E180+E181</f>
        <v>0</v>
      </c>
      <c r="F182" s="444" t="s">
        <v>348</v>
      </c>
    </row>
    <row r="183" spans="1:6" ht="13.5" thickBot="1" x14ac:dyDescent="0.25">
      <c r="A183" s="766"/>
      <c r="B183" s="774"/>
      <c r="C183" s="372" t="s">
        <v>349</v>
      </c>
      <c r="D183" s="356" t="s">
        <v>306</v>
      </c>
      <c r="E183" s="359">
        <f>E168/1000*E182</f>
        <v>0</v>
      </c>
      <c r="F183" s="357" t="s">
        <v>350</v>
      </c>
    </row>
    <row r="184" spans="1:6" ht="13.5" thickBot="1" x14ac:dyDescent="0.25">
      <c r="A184" s="514">
        <v>6</v>
      </c>
      <c r="B184" s="789" t="s">
        <v>351</v>
      </c>
      <c r="C184" s="790"/>
      <c r="D184" s="335" t="s">
        <v>308</v>
      </c>
      <c r="E184" s="336">
        <f>E176+E183</f>
        <v>0</v>
      </c>
      <c r="F184" s="337" t="s">
        <v>352</v>
      </c>
    </row>
    <row r="185" spans="1:6" ht="13.5" thickBot="1" x14ac:dyDescent="0.25">
      <c r="A185" s="514">
        <v>7</v>
      </c>
      <c r="B185" s="522" t="s">
        <v>257</v>
      </c>
      <c r="C185" s="343" t="s">
        <v>258</v>
      </c>
      <c r="D185" s="332" t="s">
        <v>310</v>
      </c>
      <c r="E185" s="368"/>
      <c r="F185" s="334" t="s">
        <v>487</v>
      </c>
    </row>
    <row r="186" spans="1:6" x14ac:dyDescent="0.2">
      <c r="A186" s="764">
        <v>8</v>
      </c>
      <c r="B186" s="767" t="s">
        <v>260</v>
      </c>
      <c r="C186" s="363" t="s">
        <v>261</v>
      </c>
      <c r="D186" s="472" t="s">
        <v>311</v>
      </c>
      <c r="E186" s="478">
        <f>E169/1000*E185</f>
        <v>0</v>
      </c>
      <c r="F186" s="474" t="s">
        <v>353</v>
      </c>
    </row>
    <row r="187" spans="1:6" x14ac:dyDescent="0.2">
      <c r="A187" s="765"/>
      <c r="B187" s="768"/>
      <c r="C187" s="384" t="s">
        <v>264</v>
      </c>
      <c r="D187" s="447" t="s">
        <v>314</v>
      </c>
      <c r="E187" s="450"/>
      <c r="F187" s="440" t="s">
        <v>487</v>
      </c>
    </row>
    <row r="188" spans="1:6" ht="13.5" thickBot="1" x14ac:dyDescent="0.25">
      <c r="A188" s="766"/>
      <c r="B188" s="769"/>
      <c r="C188" s="341" t="s">
        <v>260</v>
      </c>
      <c r="D188" s="335" t="s">
        <v>317</v>
      </c>
      <c r="E188" s="373">
        <f>E186*E187</f>
        <v>0</v>
      </c>
      <c r="F188" s="337" t="s">
        <v>354</v>
      </c>
    </row>
    <row r="189" spans="1:6" ht="13.5" thickBot="1" x14ac:dyDescent="0.25">
      <c r="A189" s="347"/>
      <c r="B189" s="784" t="s">
        <v>358</v>
      </c>
      <c r="C189" s="785"/>
      <c r="D189" s="348" t="s">
        <v>356</v>
      </c>
      <c r="E189" s="405">
        <f>E184+E188</f>
        <v>0</v>
      </c>
      <c r="F189" s="349" t="s">
        <v>357</v>
      </c>
    </row>
    <row r="191" spans="1:6" ht="13.5" thickBot="1" x14ac:dyDescent="0.25">
      <c r="A191" s="325" t="s">
        <v>494</v>
      </c>
    </row>
    <row r="192" spans="1:6" ht="13.5" thickBot="1" x14ac:dyDescent="0.25">
      <c r="A192" s="326" t="s">
        <v>0</v>
      </c>
      <c r="B192" s="770" t="s">
        <v>319</v>
      </c>
      <c r="C192" s="771"/>
      <c r="D192" s="775"/>
      <c r="E192" s="776"/>
      <c r="F192" s="519" t="s">
        <v>1</v>
      </c>
    </row>
    <row r="193" spans="1:6" ht="13.5" thickBot="1" x14ac:dyDescent="0.25">
      <c r="A193" s="514">
        <v>1</v>
      </c>
      <c r="B193" s="775" t="s">
        <v>229</v>
      </c>
      <c r="C193" s="776"/>
      <c r="D193" s="777"/>
      <c r="E193" s="778"/>
      <c r="F193" s="327" t="s">
        <v>536</v>
      </c>
    </row>
    <row r="194" spans="1:6" ht="12.75" customHeight="1" x14ac:dyDescent="0.2">
      <c r="A194" s="764">
        <v>2</v>
      </c>
      <c r="B194" s="767" t="s">
        <v>230</v>
      </c>
      <c r="C194" s="363" t="s">
        <v>231</v>
      </c>
      <c r="D194" s="798"/>
      <c r="E194" s="799"/>
      <c r="F194" s="795" t="s">
        <v>537</v>
      </c>
    </row>
    <row r="195" spans="1:6" x14ac:dyDescent="0.2">
      <c r="A195" s="765"/>
      <c r="B195" s="768"/>
      <c r="C195" s="452" t="s">
        <v>232</v>
      </c>
      <c r="D195" s="806" t="s">
        <v>359</v>
      </c>
      <c r="E195" s="807"/>
      <c r="F195" s="796"/>
    </row>
    <row r="196" spans="1:6" x14ac:dyDescent="0.2">
      <c r="A196" s="765"/>
      <c r="B196" s="768"/>
      <c r="C196" s="452" t="s">
        <v>234</v>
      </c>
      <c r="D196" s="806" t="s">
        <v>235</v>
      </c>
      <c r="E196" s="807"/>
      <c r="F196" s="796"/>
    </row>
    <row r="197" spans="1:6" ht="13.5" thickBot="1" x14ac:dyDescent="0.25">
      <c r="A197" s="766"/>
      <c r="B197" s="769"/>
      <c r="C197" s="328" t="s">
        <v>236</v>
      </c>
      <c r="D197" s="800" t="s">
        <v>527</v>
      </c>
      <c r="E197" s="801"/>
      <c r="F197" s="797"/>
    </row>
    <row r="198" spans="1:6" ht="13.5" thickBot="1" x14ac:dyDescent="0.25">
      <c r="A198" s="517">
        <v>3</v>
      </c>
      <c r="B198" s="515" t="s">
        <v>337</v>
      </c>
      <c r="C198" s="523" t="s">
        <v>290</v>
      </c>
      <c r="D198" s="415" t="s">
        <v>239</v>
      </c>
      <c r="E198" s="416"/>
      <c r="F198" s="417" t="s">
        <v>536</v>
      </c>
    </row>
    <row r="199" spans="1:6" x14ac:dyDescent="0.2">
      <c r="A199" s="764">
        <v>4</v>
      </c>
      <c r="B199" s="772" t="s">
        <v>277</v>
      </c>
      <c r="C199" s="350" t="s">
        <v>278</v>
      </c>
      <c r="D199" s="456" t="s">
        <v>241</v>
      </c>
      <c r="E199" s="454"/>
      <c r="F199" s="455" t="s">
        <v>486</v>
      </c>
    </row>
    <row r="200" spans="1:6" x14ac:dyDescent="0.2">
      <c r="A200" s="765"/>
      <c r="B200" s="773"/>
      <c r="C200" s="366" t="s">
        <v>360</v>
      </c>
      <c r="D200" s="438" t="s">
        <v>243</v>
      </c>
      <c r="E200" s="475"/>
      <c r="F200" s="440" t="s">
        <v>486</v>
      </c>
    </row>
    <row r="201" spans="1:6" ht="13.5" thickBot="1" x14ac:dyDescent="0.25">
      <c r="A201" s="766"/>
      <c r="B201" s="774"/>
      <c r="C201" s="358" t="s">
        <v>282</v>
      </c>
      <c r="D201" s="356" t="s">
        <v>247</v>
      </c>
      <c r="E201" s="359">
        <f>E199+E200</f>
        <v>0</v>
      </c>
      <c r="F201" s="357" t="s">
        <v>330</v>
      </c>
    </row>
    <row r="202" spans="1:6" ht="13.5" thickBot="1" x14ac:dyDescent="0.25">
      <c r="A202" s="514">
        <v>5</v>
      </c>
      <c r="B202" s="789" t="s">
        <v>242</v>
      </c>
      <c r="C202" s="790"/>
      <c r="D202" s="335" t="s">
        <v>250</v>
      </c>
      <c r="E202" s="336">
        <f>E198/1000*E201</f>
        <v>0</v>
      </c>
      <c r="F202" s="337" t="s">
        <v>331</v>
      </c>
    </row>
    <row r="203" spans="1:6" ht="13.5" thickBot="1" x14ac:dyDescent="0.25">
      <c r="A203" s="514">
        <v>6</v>
      </c>
      <c r="B203" s="522" t="s">
        <v>257</v>
      </c>
      <c r="C203" s="343" t="s">
        <v>258</v>
      </c>
      <c r="D203" s="332" t="s">
        <v>253</v>
      </c>
      <c r="E203" s="368"/>
      <c r="F203" s="334" t="s">
        <v>487</v>
      </c>
    </row>
    <row r="204" spans="1:6" x14ac:dyDescent="0.2">
      <c r="A204" s="791">
        <v>7</v>
      </c>
      <c r="B204" s="792" t="s">
        <v>260</v>
      </c>
      <c r="C204" s="371" t="s">
        <v>261</v>
      </c>
      <c r="D204" s="460" t="s">
        <v>255</v>
      </c>
      <c r="E204" s="461">
        <f>E198/1000*E203</f>
        <v>0</v>
      </c>
      <c r="F204" s="462" t="s">
        <v>323</v>
      </c>
    </row>
    <row r="205" spans="1:6" x14ac:dyDescent="0.2">
      <c r="A205" s="779"/>
      <c r="B205" s="793"/>
      <c r="C205" s="463" t="s">
        <v>264</v>
      </c>
      <c r="D205" s="464" t="s">
        <v>259</v>
      </c>
      <c r="E205" s="465"/>
      <c r="F205" s="466" t="s">
        <v>487</v>
      </c>
    </row>
    <row r="206" spans="1:6" ht="13.5" thickBot="1" x14ac:dyDescent="0.25">
      <c r="A206" s="780"/>
      <c r="B206" s="794"/>
      <c r="C206" s="341" t="s">
        <v>266</v>
      </c>
      <c r="D206" s="335" t="s">
        <v>262</v>
      </c>
      <c r="E206" s="336">
        <f>E204*E205</f>
        <v>0</v>
      </c>
      <c r="F206" s="337" t="s">
        <v>332</v>
      </c>
    </row>
    <row r="207" spans="1:6" ht="13.5" thickBot="1" x14ac:dyDescent="0.25">
      <c r="A207" s="347"/>
      <c r="B207" s="784" t="s">
        <v>361</v>
      </c>
      <c r="C207" s="785"/>
      <c r="D207" s="348" t="s">
        <v>265</v>
      </c>
      <c r="E207" s="405">
        <f>E202+E206</f>
        <v>0</v>
      </c>
      <c r="F207" s="349" t="s">
        <v>334</v>
      </c>
    </row>
    <row r="210" spans="1:6" ht="13.5" thickBot="1" x14ac:dyDescent="0.25">
      <c r="A210" s="325" t="s">
        <v>493</v>
      </c>
    </row>
    <row r="211" spans="1:6" ht="13.5" thickBot="1" x14ac:dyDescent="0.25">
      <c r="A211" s="326" t="s">
        <v>0</v>
      </c>
      <c r="B211" s="770" t="s">
        <v>319</v>
      </c>
      <c r="C211" s="771"/>
      <c r="D211" s="775"/>
      <c r="E211" s="776"/>
      <c r="F211" s="519" t="s">
        <v>1</v>
      </c>
    </row>
    <row r="212" spans="1:6" ht="13.5" thickBot="1" x14ac:dyDescent="0.25">
      <c r="A212" s="514">
        <v>1</v>
      </c>
      <c r="B212" s="775" t="s">
        <v>229</v>
      </c>
      <c r="C212" s="776"/>
      <c r="D212" s="777"/>
      <c r="E212" s="778"/>
      <c r="F212" s="327" t="s">
        <v>536</v>
      </c>
    </row>
    <row r="213" spans="1:6" ht="12.75" customHeight="1" x14ac:dyDescent="0.2">
      <c r="A213" s="764">
        <v>2</v>
      </c>
      <c r="B213" s="767" t="s">
        <v>230</v>
      </c>
      <c r="C213" s="363" t="s">
        <v>231</v>
      </c>
      <c r="D213" s="798"/>
      <c r="E213" s="799"/>
      <c r="F213" s="795" t="s">
        <v>537</v>
      </c>
    </row>
    <row r="214" spans="1:6" x14ac:dyDescent="0.2">
      <c r="A214" s="765"/>
      <c r="B214" s="768"/>
      <c r="C214" s="452" t="s">
        <v>232</v>
      </c>
      <c r="D214" s="806" t="s">
        <v>359</v>
      </c>
      <c r="E214" s="807"/>
      <c r="F214" s="796"/>
    </row>
    <row r="215" spans="1:6" x14ac:dyDescent="0.2">
      <c r="A215" s="765"/>
      <c r="B215" s="768"/>
      <c r="C215" s="452" t="s">
        <v>234</v>
      </c>
      <c r="D215" s="806" t="s">
        <v>235</v>
      </c>
      <c r="E215" s="807"/>
      <c r="F215" s="796"/>
    </row>
    <row r="216" spans="1:6" ht="13.5" thickBot="1" x14ac:dyDescent="0.25">
      <c r="A216" s="766"/>
      <c r="B216" s="769"/>
      <c r="C216" s="328" t="s">
        <v>236</v>
      </c>
      <c r="D216" s="800" t="s">
        <v>362</v>
      </c>
      <c r="E216" s="801"/>
      <c r="F216" s="797"/>
    </row>
    <row r="217" spans="1:6" x14ac:dyDescent="0.2">
      <c r="A217" s="779">
        <v>3</v>
      </c>
      <c r="B217" s="781" t="s">
        <v>337</v>
      </c>
      <c r="C217" s="418" t="s">
        <v>338</v>
      </c>
      <c r="D217" s="419" t="s">
        <v>239</v>
      </c>
      <c r="E217" s="420"/>
      <c r="F217" s="816" t="s">
        <v>536</v>
      </c>
    </row>
    <row r="218" spans="1:6" x14ac:dyDescent="0.2">
      <c r="A218" s="779"/>
      <c r="B218" s="782"/>
      <c r="C218" s="421" t="s">
        <v>339</v>
      </c>
      <c r="D218" s="422" t="s">
        <v>241</v>
      </c>
      <c r="E218" s="423"/>
      <c r="F218" s="817"/>
    </row>
    <row r="219" spans="1:6" ht="13.5" thickBot="1" x14ac:dyDescent="0.25">
      <c r="A219" s="780"/>
      <c r="B219" s="783"/>
      <c r="C219" s="371" t="s">
        <v>340</v>
      </c>
      <c r="D219" s="356" t="s">
        <v>243</v>
      </c>
      <c r="E219" s="345">
        <f>E217+E218</f>
        <v>0</v>
      </c>
      <c r="F219" s="340" t="s">
        <v>292</v>
      </c>
    </row>
    <row r="220" spans="1:6" x14ac:dyDescent="0.2">
      <c r="A220" s="764">
        <v>4</v>
      </c>
      <c r="B220" s="786" t="s">
        <v>341</v>
      </c>
      <c r="C220" s="350" t="s">
        <v>278</v>
      </c>
      <c r="D220" s="453" t="s">
        <v>247</v>
      </c>
      <c r="E220" s="454"/>
      <c r="F220" s="455" t="s">
        <v>486</v>
      </c>
    </row>
    <row r="221" spans="1:6" x14ac:dyDescent="0.2">
      <c r="A221" s="765"/>
      <c r="B221" s="787"/>
      <c r="C221" s="366" t="s">
        <v>363</v>
      </c>
      <c r="D221" s="438" t="s">
        <v>250</v>
      </c>
      <c r="E221" s="475"/>
      <c r="F221" s="481" t="s">
        <v>486</v>
      </c>
    </row>
    <row r="222" spans="1:6" x14ac:dyDescent="0.2">
      <c r="A222" s="765"/>
      <c r="B222" s="787"/>
      <c r="C222" s="354" t="s">
        <v>282</v>
      </c>
      <c r="D222" s="458" t="s">
        <v>253</v>
      </c>
      <c r="E222" s="479">
        <f>E220+E221</f>
        <v>0</v>
      </c>
      <c r="F222" s="480" t="s">
        <v>364</v>
      </c>
    </row>
    <row r="223" spans="1:6" ht="13.5" thickBot="1" x14ac:dyDescent="0.25">
      <c r="A223" s="766"/>
      <c r="B223" s="788"/>
      <c r="C223" s="374" t="s">
        <v>344</v>
      </c>
      <c r="D223" s="356" t="s">
        <v>255</v>
      </c>
      <c r="E223" s="359">
        <f>E217/1000*E222</f>
        <v>0</v>
      </c>
      <c r="F223" s="357" t="s">
        <v>323</v>
      </c>
    </row>
    <row r="224" spans="1:6" x14ac:dyDescent="0.2">
      <c r="A224" s="764">
        <v>5</v>
      </c>
      <c r="B224" s="786" t="s">
        <v>346</v>
      </c>
      <c r="C224" s="350" t="s">
        <v>278</v>
      </c>
      <c r="D224" s="453" t="s">
        <v>259</v>
      </c>
      <c r="E224" s="454"/>
      <c r="F224" s="455" t="s">
        <v>486</v>
      </c>
    </row>
    <row r="225" spans="1:6" x14ac:dyDescent="0.2">
      <c r="A225" s="765"/>
      <c r="B225" s="787"/>
      <c r="C225" s="366" t="s">
        <v>363</v>
      </c>
      <c r="D225" s="438" t="s">
        <v>262</v>
      </c>
      <c r="E225" s="475"/>
      <c r="F225" s="481" t="s">
        <v>486</v>
      </c>
    </row>
    <row r="226" spans="1:6" x14ac:dyDescent="0.2">
      <c r="A226" s="765"/>
      <c r="B226" s="787"/>
      <c r="C226" s="354" t="s">
        <v>282</v>
      </c>
      <c r="D226" s="458" t="s">
        <v>265</v>
      </c>
      <c r="E226" s="479">
        <f>E224+E225</f>
        <v>0</v>
      </c>
      <c r="F226" s="480" t="s">
        <v>365</v>
      </c>
    </row>
    <row r="227" spans="1:6" ht="13.5" thickBot="1" x14ac:dyDescent="0.25">
      <c r="A227" s="766"/>
      <c r="B227" s="788"/>
      <c r="C227" s="374" t="s">
        <v>349</v>
      </c>
      <c r="D227" s="356" t="s">
        <v>267</v>
      </c>
      <c r="E227" s="359">
        <f>E218/1000*E226</f>
        <v>0</v>
      </c>
      <c r="F227" s="357" t="s">
        <v>366</v>
      </c>
    </row>
    <row r="228" spans="1:6" ht="13.5" thickBot="1" x14ac:dyDescent="0.25">
      <c r="A228" s="514">
        <v>6</v>
      </c>
      <c r="B228" s="789" t="s">
        <v>367</v>
      </c>
      <c r="C228" s="790"/>
      <c r="D228" s="335" t="s">
        <v>270</v>
      </c>
      <c r="E228" s="336">
        <f>E223+E227</f>
        <v>0</v>
      </c>
      <c r="F228" s="337" t="s">
        <v>325</v>
      </c>
    </row>
    <row r="229" spans="1:6" ht="13.5" thickBot="1" x14ac:dyDescent="0.25">
      <c r="A229" s="514">
        <v>7</v>
      </c>
      <c r="B229" s="522" t="s">
        <v>257</v>
      </c>
      <c r="C229" s="343" t="s">
        <v>258</v>
      </c>
      <c r="D229" s="332" t="s">
        <v>299</v>
      </c>
      <c r="E229" s="368"/>
      <c r="F229" s="334" t="s">
        <v>487</v>
      </c>
    </row>
    <row r="230" spans="1:6" x14ac:dyDescent="0.2">
      <c r="A230" s="791">
        <v>8</v>
      </c>
      <c r="B230" s="792" t="s">
        <v>260</v>
      </c>
      <c r="C230" s="371" t="s">
        <v>261</v>
      </c>
      <c r="D230" s="460" t="s">
        <v>301</v>
      </c>
      <c r="E230" s="461">
        <f>E219/1000*E229</f>
        <v>0</v>
      </c>
      <c r="F230" s="462" t="s">
        <v>368</v>
      </c>
    </row>
    <row r="231" spans="1:6" x14ac:dyDescent="0.2">
      <c r="A231" s="779"/>
      <c r="B231" s="793"/>
      <c r="C231" s="463" t="s">
        <v>264</v>
      </c>
      <c r="D231" s="464" t="s">
        <v>303</v>
      </c>
      <c r="E231" s="465"/>
      <c r="F231" s="466" t="s">
        <v>487</v>
      </c>
    </row>
    <row r="232" spans="1:6" ht="13.5" thickBot="1" x14ac:dyDescent="0.25">
      <c r="A232" s="780"/>
      <c r="B232" s="794"/>
      <c r="C232" s="341" t="s">
        <v>266</v>
      </c>
      <c r="D232" s="335" t="s">
        <v>305</v>
      </c>
      <c r="E232" s="336">
        <f>E230*E231</f>
        <v>0</v>
      </c>
      <c r="F232" s="337" t="s">
        <v>369</v>
      </c>
    </row>
    <row r="233" spans="1:6" ht="13.5" thickBot="1" x14ac:dyDescent="0.25">
      <c r="A233" s="347"/>
      <c r="B233" s="784" t="s">
        <v>370</v>
      </c>
      <c r="C233" s="785"/>
      <c r="D233" s="348" t="s">
        <v>306</v>
      </c>
      <c r="E233" s="405">
        <f>E228+E232</f>
        <v>0</v>
      </c>
      <c r="F233" s="349" t="s">
        <v>371</v>
      </c>
    </row>
    <row r="235" spans="1:6" ht="13.5" thickBot="1" x14ac:dyDescent="0.25">
      <c r="A235" s="325" t="s">
        <v>492</v>
      </c>
    </row>
    <row r="236" spans="1:6" ht="13.5" thickBot="1" x14ac:dyDescent="0.25">
      <c r="A236" s="326" t="s">
        <v>0</v>
      </c>
      <c r="B236" s="770" t="s">
        <v>319</v>
      </c>
      <c r="C236" s="771"/>
      <c r="D236" s="775"/>
      <c r="E236" s="776"/>
      <c r="F236" s="519" t="s">
        <v>1</v>
      </c>
    </row>
    <row r="237" spans="1:6" ht="13.5" thickBot="1" x14ac:dyDescent="0.25">
      <c r="A237" s="514">
        <v>1</v>
      </c>
      <c r="B237" s="775" t="s">
        <v>229</v>
      </c>
      <c r="C237" s="776"/>
      <c r="D237" s="777"/>
      <c r="E237" s="778"/>
      <c r="F237" s="327" t="s">
        <v>536</v>
      </c>
    </row>
    <row r="238" spans="1:6" ht="12.75" customHeight="1" x14ac:dyDescent="0.2">
      <c r="A238" s="764">
        <v>2</v>
      </c>
      <c r="B238" s="767" t="s">
        <v>230</v>
      </c>
      <c r="C238" s="424" t="s">
        <v>231</v>
      </c>
      <c r="D238" s="812"/>
      <c r="E238" s="813"/>
      <c r="F238" s="795" t="s">
        <v>537</v>
      </c>
    </row>
    <row r="239" spans="1:6" x14ac:dyDescent="0.2">
      <c r="A239" s="765"/>
      <c r="B239" s="768"/>
      <c r="C239" s="482" t="s">
        <v>232</v>
      </c>
      <c r="D239" s="814" t="s">
        <v>326</v>
      </c>
      <c r="E239" s="815"/>
      <c r="F239" s="796"/>
    </row>
    <row r="240" spans="1:6" x14ac:dyDescent="0.2">
      <c r="A240" s="765"/>
      <c r="B240" s="768"/>
      <c r="C240" s="482" t="s">
        <v>234</v>
      </c>
      <c r="D240" s="814" t="s">
        <v>235</v>
      </c>
      <c r="E240" s="815"/>
      <c r="F240" s="796"/>
    </row>
    <row r="241" spans="1:6" ht="13.5" thickBot="1" x14ac:dyDescent="0.25">
      <c r="A241" s="766"/>
      <c r="B241" s="769"/>
      <c r="C241" s="328" t="s">
        <v>236</v>
      </c>
      <c r="D241" s="800" t="s">
        <v>275</v>
      </c>
      <c r="E241" s="801"/>
      <c r="F241" s="797"/>
    </row>
    <row r="242" spans="1:6" x14ac:dyDescent="0.2">
      <c r="A242" s="779">
        <v>3</v>
      </c>
      <c r="B242" s="781" t="s">
        <v>337</v>
      </c>
      <c r="C242" s="418" t="s">
        <v>338</v>
      </c>
      <c r="D242" s="419" t="s">
        <v>239</v>
      </c>
      <c r="E242" s="420"/>
      <c r="F242" s="816" t="s">
        <v>536</v>
      </c>
    </row>
    <row r="243" spans="1:6" ht="13.5" thickBot="1" x14ac:dyDescent="0.25">
      <c r="A243" s="779"/>
      <c r="B243" s="782"/>
      <c r="C243" s="524" t="s">
        <v>339</v>
      </c>
      <c r="D243" s="361" t="s">
        <v>241</v>
      </c>
      <c r="E243" s="362"/>
      <c r="F243" s="830"/>
    </row>
    <row r="244" spans="1:6" ht="13.5" thickBot="1" x14ac:dyDescent="0.25">
      <c r="A244" s="780"/>
      <c r="B244" s="783"/>
      <c r="C244" s="371" t="s">
        <v>340</v>
      </c>
      <c r="D244" s="356" t="s">
        <v>243</v>
      </c>
      <c r="E244" s="345">
        <f>E242+E243</f>
        <v>0</v>
      </c>
      <c r="F244" s="340" t="s">
        <v>292</v>
      </c>
    </row>
    <row r="245" spans="1:6" x14ac:dyDescent="0.2">
      <c r="A245" s="764">
        <v>4</v>
      </c>
      <c r="B245" s="786" t="s">
        <v>341</v>
      </c>
      <c r="C245" s="350" t="s">
        <v>278</v>
      </c>
      <c r="D245" s="428" t="s">
        <v>247</v>
      </c>
      <c r="E245" s="429"/>
      <c r="F245" s="430" t="s">
        <v>486</v>
      </c>
    </row>
    <row r="246" spans="1:6" ht="13.5" thickBot="1" x14ac:dyDescent="0.25">
      <c r="A246" s="766"/>
      <c r="B246" s="788"/>
      <c r="C246" s="374" t="s">
        <v>344</v>
      </c>
      <c r="D246" s="356" t="s">
        <v>250</v>
      </c>
      <c r="E246" s="359">
        <f>E242/1000*E245</f>
        <v>0</v>
      </c>
      <c r="F246" s="357" t="s">
        <v>331</v>
      </c>
    </row>
    <row r="247" spans="1:6" x14ac:dyDescent="0.2">
      <c r="A247" s="764">
        <v>5</v>
      </c>
      <c r="B247" s="786" t="s">
        <v>346</v>
      </c>
      <c r="C247" s="350" t="s">
        <v>278</v>
      </c>
      <c r="D247" s="428" t="s">
        <v>253</v>
      </c>
      <c r="E247" s="429"/>
      <c r="F247" s="430" t="s">
        <v>486</v>
      </c>
    </row>
    <row r="248" spans="1:6" ht="13.5" thickBot="1" x14ac:dyDescent="0.25">
      <c r="A248" s="766"/>
      <c r="B248" s="788"/>
      <c r="C248" s="374" t="s">
        <v>349</v>
      </c>
      <c r="D248" s="356" t="s">
        <v>255</v>
      </c>
      <c r="E248" s="359">
        <f>E243/1000*E247</f>
        <v>0</v>
      </c>
      <c r="F248" s="357" t="s">
        <v>372</v>
      </c>
    </row>
    <row r="249" spans="1:6" ht="13.5" thickBot="1" x14ac:dyDescent="0.25">
      <c r="A249" s="514">
        <v>6</v>
      </c>
      <c r="B249" s="789" t="s">
        <v>367</v>
      </c>
      <c r="C249" s="790"/>
      <c r="D249" s="335" t="s">
        <v>259</v>
      </c>
      <c r="E249" s="336">
        <f>E246+E248</f>
        <v>0</v>
      </c>
      <c r="F249" s="337" t="s">
        <v>373</v>
      </c>
    </row>
    <row r="250" spans="1:6" ht="13.5" thickBot="1" x14ac:dyDescent="0.25">
      <c r="A250" s="514">
        <v>7</v>
      </c>
      <c r="B250" s="522" t="s">
        <v>257</v>
      </c>
      <c r="C250" s="343" t="s">
        <v>258</v>
      </c>
      <c r="D250" s="332" t="s">
        <v>262</v>
      </c>
      <c r="E250" s="368"/>
      <c r="F250" s="334" t="s">
        <v>487</v>
      </c>
    </row>
    <row r="251" spans="1:6" x14ac:dyDescent="0.2">
      <c r="A251" s="791">
        <v>8</v>
      </c>
      <c r="B251" s="792" t="s">
        <v>260</v>
      </c>
      <c r="C251" s="371" t="s">
        <v>261</v>
      </c>
      <c r="D251" s="460" t="s">
        <v>265</v>
      </c>
      <c r="E251" s="461">
        <f>E244/1000*E250</f>
        <v>0</v>
      </c>
      <c r="F251" s="462" t="s">
        <v>374</v>
      </c>
    </row>
    <row r="252" spans="1:6" x14ac:dyDescent="0.2">
      <c r="A252" s="779"/>
      <c r="B252" s="793"/>
      <c r="C252" s="463" t="s">
        <v>264</v>
      </c>
      <c r="D252" s="464" t="s">
        <v>267</v>
      </c>
      <c r="E252" s="465"/>
      <c r="F252" s="466" t="s">
        <v>487</v>
      </c>
    </row>
    <row r="253" spans="1:6" ht="13.5" thickBot="1" x14ac:dyDescent="0.25">
      <c r="A253" s="780"/>
      <c r="B253" s="794"/>
      <c r="C253" s="341" t="s">
        <v>266</v>
      </c>
      <c r="D253" s="335" t="s">
        <v>270</v>
      </c>
      <c r="E253" s="336">
        <f>E251*E252</f>
        <v>0</v>
      </c>
      <c r="F253" s="337" t="s">
        <v>375</v>
      </c>
    </row>
    <row r="254" spans="1:6" ht="13.5" thickBot="1" x14ac:dyDescent="0.25">
      <c r="A254" s="347"/>
      <c r="B254" s="784" t="s">
        <v>376</v>
      </c>
      <c r="C254" s="785"/>
      <c r="D254" s="348" t="s">
        <v>299</v>
      </c>
      <c r="E254" s="405">
        <f>E249+E253</f>
        <v>0</v>
      </c>
      <c r="F254" s="349" t="s">
        <v>377</v>
      </c>
    </row>
    <row r="256" spans="1:6" ht="13.5" thickBot="1" x14ac:dyDescent="0.25">
      <c r="A256" s="325" t="s">
        <v>491</v>
      </c>
    </row>
    <row r="257" spans="1:6" ht="13.5" thickBot="1" x14ac:dyDescent="0.25">
      <c r="A257" s="326" t="s">
        <v>0</v>
      </c>
      <c r="B257" s="770" t="s">
        <v>319</v>
      </c>
      <c r="C257" s="771"/>
      <c r="D257" s="775"/>
      <c r="E257" s="776"/>
      <c r="F257" s="519" t="s">
        <v>1</v>
      </c>
    </row>
    <row r="258" spans="1:6" ht="13.5" thickBot="1" x14ac:dyDescent="0.25">
      <c r="A258" s="514">
        <v>1</v>
      </c>
      <c r="B258" s="775" t="s">
        <v>229</v>
      </c>
      <c r="C258" s="776"/>
      <c r="D258" s="777"/>
      <c r="E258" s="778"/>
      <c r="F258" s="327" t="s">
        <v>536</v>
      </c>
    </row>
    <row r="259" spans="1:6" ht="12.75" customHeight="1" x14ac:dyDescent="0.2">
      <c r="A259" s="764">
        <v>2</v>
      </c>
      <c r="B259" s="767" t="s">
        <v>230</v>
      </c>
      <c r="C259" s="363" t="s">
        <v>231</v>
      </c>
      <c r="D259" s="798"/>
      <c r="E259" s="799"/>
      <c r="F259" s="795" t="s">
        <v>537</v>
      </c>
    </row>
    <row r="260" spans="1:6" x14ac:dyDescent="0.2">
      <c r="A260" s="765"/>
      <c r="B260" s="768"/>
      <c r="C260" s="452" t="s">
        <v>232</v>
      </c>
      <c r="D260" s="806" t="s">
        <v>378</v>
      </c>
      <c r="E260" s="807"/>
      <c r="F260" s="796"/>
    </row>
    <row r="261" spans="1:6" x14ac:dyDescent="0.2">
      <c r="A261" s="765"/>
      <c r="B261" s="768"/>
      <c r="C261" s="452" t="s">
        <v>234</v>
      </c>
      <c r="D261" s="806" t="s">
        <v>379</v>
      </c>
      <c r="E261" s="807"/>
      <c r="F261" s="796"/>
    </row>
    <row r="262" spans="1:6" ht="13.5" thickBot="1" x14ac:dyDescent="0.25">
      <c r="A262" s="766"/>
      <c r="B262" s="769"/>
      <c r="C262" s="328" t="s">
        <v>236</v>
      </c>
      <c r="D262" s="800" t="s">
        <v>275</v>
      </c>
      <c r="E262" s="801"/>
      <c r="F262" s="797"/>
    </row>
    <row r="263" spans="1:6" x14ac:dyDescent="0.2">
      <c r="A263" s="779">
        <v>3</v>
      </c>
      <c r="B263" s="781" t="s">
        <v>337</v>
      </c>
      <c r="C263" s="418" t="s">
        <v>338</v>
      </c>
      <c r="D263" s="419" t="s">
        <v>239</v>
      </c>
      <c r="E263" s="420"/>
      <c r="F263" s="816" t="s">
        <v>536</v>
      </c>
    </row>
    <row r="264" spans="1:6" x14ac:dyDescent="0.2">
      <c r="A264" s="779"/>
      <c r="B264" s="782"/>
      <c r="C264" s="421" t="s">
        <v>339</v>
      </c>
      <c r="D264" s="422" t="s">
        <v>241</v>
      </c>
      <c r="E264" s="423"/>
      <c r="F264" s="817"/>
    </row>
    <row r="265" spans="1:6" ht="13.5" thickBot="1" x14ac:dyDescent="0.25">
      <c r="A265" s="780"/>
      <c r="B265" s="783"/>
      <c r="C265" s="371" t="s">
        <v>340</v>
      </c>
      <c r="D265" s="356" t="s">
        <v>243</v>
      </c>
      <c r="E265" s="345">
        <f>E263+E264</f>
        <v>0</v>
      </c>
      <c r="F265" s="340" t="s">
        <v>292</v>
      </c>
    </row>
    <row r="266" spans="1:6" x14ac:dyDescent="0.2">
      <c r="A266" s="764">
        <v>4</v>
      </c>
      <c r="B266" s="786" t="s">
        <v>341</v>
      </c>
      <c r="C266" s="350" t="s">
        <v>278</v>
      </c>
      <c r="D266" s="428" t="s">
        <v>247</v>
      </c>
      <c r="E266" s="429"/>
      <c r="F266" s="430" t="s">
        <v>486</v>
      </c>
    </row>
    <row r="267" spans="1:6" ht="13.5" thickBot="1" x14ac:dyDescent="0.25">
      <c r="A267" s="766"/>
      <c r="B267" s="788"/>
      <c r="C267" s="374" t="s">
        <v>344</v>
      </c>
      <c r="D267" s="356" t="s">
        <v>250</v>
      </c>
      <c r="E267" s="359">
        <f>E263/1000*E266</f>
        <v>0</v>
      </c>
      <c r="F267" s="357" t="s">
        <v>331</v>
      </c>
    </row>
    <row r="268" spans="1:6" x14ac:dyDescent="0.2">
      <c r="A268" s="764">
        <v>5</v>
      </c>
      <c r="B268" s="786" t="s">
        <v>346</v>
      </c>
      <c r="C268" s="350" t="s">
        <v>278</v>
      </c>
      <c r="D268" s="428" t="s">
        <v>253</v>
      </c>
      <c r="E268" s="429"/>
      <c r="F268" s="430" t="s">
        <v>486</v>
      </c>
    </row>
    <row r="269" spans="1:6" ht="13.5" thickBot="1" x14ac:dyDescent="0.25">
      <c r="A269" s="766"/>
      <c r="B269" s="788"/>
      <c r="C269" s="374" t="s">
        <v>349</v>
      </c>
      <c r="D269" s="356" t="s">
        <v>255</v>
      </c>
      <c r="E269" s="359">
        <f>E264/1000*E268</f>
        <v>0</v>
      </c>
      <c r="F269" s="357" t="s">
        <v>372</v>
      </c>
    </row>
    <row r="270" spans="1:6" ht="13.5" thickBot="1" x14ac:dyDescent="0.25">
      <c r="A270" s="514">
        <v>6</v>
      </c>
      <c r="B270" s="789" t="s">
        <v>367</v>
      </c>
      <c r="C270" s="790"/>
      <c r="D270" s="335" t="s">
        <v>259</v>
      </c>
      <c r="E270" s="336">
        <f>E267+E269</f>
        <v>0</v>
      </c>
      <c r="F270" s="337" t="s">
        <v>373</v>
      </c>
    </row>
    <row r="271" spans="1:6" ht="13.5" thickBot="1" x14ac:dyDescent="0.25">
      <c r="A271" s="514">
        <v>7</v>
      </c>
      <c r="B271" s="522" t="s">
        <v>257</v>
      </c>
      <c r="C271" s="343" t="s">
        <v>258</v>
      </c>
      <c r="D271" s="332" t="s">
        <v>262</v>
      </c>
      <c r="E271" s="368"/>
      <c r="F271" s="334" t="s">
        <v>487</v>
      </c>
    </row>
    <row r="272" spans="1:6" x14ac:dyDescent="0.2">
      <c r="A272" s="791">
        <v>8</v>
      </c>
      <c r="B272" s="792" t="s">
        <v>260</v>
      </c>
      <c r="C272" s="371" t="s">
        <v>261</v>
      </c>
      <c r="D272" s="460" t="s">
        <v>265</v>
      </c>
      <c r="E272" s="461">
        <f>E265/1000*E271</f>
        <v>0</v>
      </c>
      <c r="F272" s="462" t="s">
        <v>374</v>
      </c>
    </row>
    <row r="273" spans="1:6" x14ac:dyDescent="0.2">
      <c r="A273" s="779"/>
      <c r="B273" s="793"/>
      <c r="C273" s="463" t="s">
        <v>264</v>
      </c>
      <c r="D273" s="464" t="s">
        <v>267</v>
      </c>
      <c r="E273" s="465"/>
      <c r="F273" s="466" t="s">
        <v>487</v>
      </c>
    </row>
    <row r="274" spans="1:6" ht="13.5" thickBot="1" x14ac:dyDescent="0.25">
      <c r="A274" s="780"/>
      <c r="B274" s="794"/>
      <c r="C274" s="341" t="s">
        <v>266</v>
      </c>
      <c r="D274" s="335" t="s">
        <v>270</v>
      </c>
      <c r="E274" s="336">
        <f>E272*E273</f>
        <v>0</v>
      </c>
      <c r="F274" s="337" t="s">
        <v>375</v>
      </c>
    </row>
    <row r="275" spans="1:6" ht="13.5" thickBot="1" x14ac:dyDescent="0.25">
      <c r="A275" s="347"/>
      <c r="B275" s="784" t="s">
        <v>380</v>
      </c>
      <c r="C275" s="785"/>
      <c r="D275" s="348" t="s">
        <v>299</v>
      </c>
      <c r="E275" s="405">
        <f>E270+E274</f>
        <v>0</v>
      </c>
      <c r="F275" s="349" t="s">
        <v>377</v>
      </c>
    </row>
    <row r="277" spans="1:6" ht="13.5" thickBot="1" x14ac:dyDescent="0.25">
      <c r="A277" s="325" t="s">
        <v>490</v>
      </c>
    </row>
    <row r="278" spans="1:6" ht="13.5" thickBot="1" x14ac:dyDescent="0.25">
      <c r="A278" s="326" t="s">
        <v>0</v>
      </c>
      <c r="B278" s="770" t="s">
        <v>319</v>
      </c>
      <c r="C278" s="771"/>
      <c r="D278" s="775"/>
      <c r="E278" s="776"/>
      <c r="F278" s="519" t="s">
        <v>1</v>
      </c>
    </row>
    <row r="279" spans="1:6" ht="13.5" thickBot="1" x14ac:dyDescent="0.25">
      <c r="A279" s="514">
        <v>1</v>
      </c>
      <c r="B279" s="775" t="s">
        <v>229</v>
      </c>
      <c r="C279" s="776"/>
      <c r="D279" s="777"/>
      <c r="E279" s="778"/>
      <c r="F279" s="327" t="s">
        <v>536</v>
      </c>
    </row>
    <row r="280" spans="1:6" ht="12.75" customHeight="1" x14ac:dyDescent="0.2">
      <c r="A280" s="764">
        <v>2</v>
      </c>
      <c r="B280" s="767" t="s">
        <v>230</v>
      </c>
      <c r="C280" s="363" t="s">
        <v>231</v>
      </c>
      <c r="D280" s="798"/>
      <c r="E280" s="799"/>
      <c r="F280" s="795" t="s">
        <v>537</v>
      </c>
    </row>
    <row r="281" spans="1:6" x14ac:dyDescent="0.2">
      <c r="A281" s="765"/>
      <c r="B281" s="768"/>
      <c r="C281" s="452" t="s">
        <v>232</v>
      </c>
      <c r="D281" s="806" t="s">
        <v>359</v>
      </c>
      <c r="E281" s="807"/>
      <c r="F281" s="796"/>
    </row>
    <row r="282" spans="1:6" x14ac:dyDescent="0.2">
      <c r="A282" s="765"/>
      <c r="B282" s="768"/>
      <c r="C282" s="452" t="s">
        <v>234</v>
      </c>
      <c r="D282" s="806" t="s">
        <v>235</v>
      </c>
      <c r="E282" s="807"/>
      <c r="F282" s="796"/>
    </row>
    <row r="283" spans="1:6" ht="13.5" thickBot="1" x14ac:dyDescent="0.25">
      <c r="A283" s="766"/>
      <c r="B283" s="769"/>
      <c r="C283" s="328" t="s">
        <v>236</v>
      </c>
      <c r="D283" s="800" t="s">
        <v>336</v>
      </c>
      <c r="E283" s="801"/>
      <c r="F283" s="797"/>
    </row>
    <row r="284" spans="1:6" ht="13.5" thickBot="1" x14ac:dyDescent="0.25">
      <c r="A284" s="517">
        <v>3</v>
      </c>
      <c r="B284" s="369" t="s">
        <v>337</v>
      </c>
      <c r="C284" s="523" t="s">
        <v>238</v>
      </c>
      <c r="D284" s="525" t="s">
        <v>239</v>
      </c>
      <c r="E284" s="416"/>
      <c r="F284" s="417" t="s">
        <v>536</v>
      </c>
    </row>
    <row r="285" spans="1:6" x14ac:dyDescent="0.2">
      <c r="A285" s="764">
        <v>4</v>
      </c>
      <c r="B285" s="772" t="s">
        <v>277</v>
      </c>
      <c r="C285" s="350" t="s">
        <v>278</v>
      </c>
      <c r="D285" s="453" t="s">
        <v>241</v>
      </c>
      <c r="E285" s="454"/>
      <c r="F285" s="455" t="s">
        <v>486</v>
      </c>
    </row>
    <row r="286" spans="1:6" x14ac:dyDescent="0.2">
      <c r="A286" s="765"/>
      <c r="B286" s="773"/>
      <c r="C286" s="366" t="s">
        <v>342</v>
      </c>
      <c r="D286" s="438" t="s">
        <v>243</v>
      </c>
      <c r="E286" s="475"/>
      <c r="F286" s="440" t="s">
        <v>486</v>
      </c>
    </row>
    <row r="287" spans="1:6" ht="13.5" thickBot="1" x14ac:dyDescent="0.25">
      <c r="A287" s="766"/>
      <c r="B287" s="774"/>
      <c r="C287" s="358" t="s">
        <v>282</v>
      </c>
      <c r="D287" s="356" t="s">
        <v>247</v>
      </c>
      <c r="E287" s="359">
        <f>E285+E286</f>
        <v>0</v>
      </c>
      <c r="F287" s="357" t="s">
        <v>330</v>
      </c>
    </row>
    <row r="288" spans="1:6" ht="13.5" thickBot="1" x14ac:dyDescent="0.25">
      <c r="A288" s="514">
        <v>5</v>
      </c>
      <c r="B288" s="789" t="s">
        <v>242</v>
      </c>
      <c r="C288" s="790"/>
      <c r="D288" s="335" t="s">
        <v>250</v>
      </c>
      <c r="E288" s="336">
        <f>E284/1000*E287</f>
        <v>0</v>
      </c>
      <c r="F288" s="337" t="s">
        <v>331</v>
      </c>
    </row>
    <row r="289" spans="1:6" ht="13.5" thickBot="1" x14ac:dyDescent="0.25">
      <c r="A289" s="514">
        <v>6</v>
      </c>
      <c r="B289" s="522" t="s">
        <v>257</v>
      </c>
      <c r="C289" s="343" t="s">
        <v>258</v>
      </c>
      <c r="D289" s="332" t="s">
        <v>253</v>
      </c>
      <c r="E289" s="368"/>
      <c r="F289" s="334" t="s">
        <v>487</v>
      </c>
    </row>
    <row r="290" spans="1:6" x14ac:dyDescent="0.2">
      <c r="A290" s="791">
        <v>7</v>
      </c>
      <c r="B290" s="792" t="s">
        <v>260</v>
      </c>
      <c r="C290" s="371" t="s">
        <v>261</v>
      </c>
      <c r="D290" s="460" t="s">
        <v>255</v>
      </c>
      <c r="E290" s="461">
        <f>E284/1000*E289</f>
        <v>0</v>
      </c>
      <c r="F290" s="462" t="s">
        <v>323</v>
      </c>
    </row>
    <row r="291" spans="1:6" x14ac:dyDescent="0.2">
      <c r="A291" s="779"/>
      <c r="B291" s="793"/>
      <c r="C291" s="463" t="s">
        <v>264</v>
      </c>
      <c r="D291" s="464" t="s">
        <v>259</v>
      </c>
      <c r="E291" s="465"/>
      <c r="F291" s="466" t="s">
        <v>487</v>
      </c>
    </row>
    <row r="292" spans="1:6" ht="13.5" thickBot="1" x14ac:dyDescent="0.25">
      <c r="A292" s="780"/>
      <c r="B292" s="794"/>
      <c r="C292" s="341" t="s">
        <v>266</v>
      </c>
      <c r="D292" s="335" t="s">
        <v>262</v>
      </c>
      <c r="E292" s="336">
        <f>E290*E291</f>
        <v>0</v>
      </c>
      <c r="F292" s="337" t="s">
        <v>332</v>
      </c>
    </row>
    <row r="293" spans="1:6" ht="13.5" thickBot="1" x14ac:dyDescent="0.25">
      <c r="A293" s="347"/>
      <c r="B293" s="784" t="s">
        <v>381</v>
      </c>
      <c r="C293" s="785"/>
      <c r="D293" s="348" t="s">
        <v>265</v>
      </c>
      <c r="E293" s="405">
        <f>E288+E292</f>
        <v>0</v>
      </c>
      <c r="F293" s="349" t="s">
        <v>334</v>
      </c>
    </row>
    <row r="295" spans="1:6" ht="13.5" thickBot="1" x14ac:dyDescent="0.25">
      <c r="A295" s="325" t="s">
        <v>489</v>
      </c>
    </row>
    <row r="296" spans="1:6" ht="13.5" thickBot="1" x14ac:dyDescent="0.25">
      <c r="A296" s="326" t="s">
        <v>0</v>
      </c>
      <c r="B296" s="770" t="s">
        <v>228</v>
      </c>
      <c r="C296" s="771"/>
      <c r="D296" s="775"/>
      <c r="E296" s="776"/>
      <c r="F296" s="519" t="s">
        <v>1</v>
      </c>
    </row>
    <row r="297" spans="1:6" ht="13.5" thickBot="1" x14ac:dyDescent="0.25">
      <c r="A297" s="514">
        <v>1</v>
      </c>
      <c r="B297" s="775" t="s">
        <v>229</v>
      </c>
      <c r="C297" s="776"/>
      <c r="D297" s="777"/>
      <c r="E297" s="778"/>
      <c r="F297" s="327" t="s">
        <v>536</v>
      </c>
    </row>
    <row r="298" spans="1:6" ht="12.75" customHeight="1" x14ac:dyDescent="0.2">
      <c r="A298" s="791">
        <v>2</v>
      </c>
      <c r="B298" s="767" t="s">
        <v>230</v>
      </c>
      <c r="C298" s="363" t="s">
        <v>231</v>
      </c>
      <c r="D298" s="798"/>
      <c r="E298" s="799"/>
      <c r="F298" s="795" t="s">
        <v>537</v>
      </c>
    </row>
    <row r="299" spans="1:6" x14ac:dyDescent="0.2">
      <c r="A299" s="779"/>
      <c r="B299" s="768"/>
      <c r="C299" s="452" t="s">
        <v>232</v>
      </c>
      <c r="D299" s="802" t="s">
        <v>382</v>
      </c>
      <c r="E299" s="803"/>
      <c r="F299" s="796"/>
    </row>
    <row r="300" spans="1:6" x14ac:dyDescent="0.2">
      <c r="A300" s="779"/>
      <c r="B300" s="768"/>
      <c r="C300" s="452" t="s">
        <v>234</v>
      </c>
      <c r="D300" s="808" t="s">
        <v>235</v>
      </c>
      <c r="E300" s="809"/>
      <c r="F300" s="796"/>
    </row>
    <row r="301" spans="1:6" ht="13.5" thickBot="1" x14ac:dyDescent="0.25">
      <c r="A301" s="780"/>
      <c r="B301" s="769"/>
      <c r="C301" s="328" t="s">
        <v>236</v>
      </c>
      <c r="D301" s="804" t="s">
        <v>512</v>
      </c>
      <c r="E301" s="805"/>
      <c r="F301" s="797"/>
    </row>
    <row r="302" spans="1:6" ht="13.5" thickBot="1" x14ac:dyDescent="0.25">
      <c r="A302" s="517">
        <v>3</v>
      </c>
      <c r="B302" s="369" t="s">
        <v>538</v>
      </c>
      <c r="C302" s="523" t="s">
        <v>276</v>
      </c>
      <c r="D302" s="415" t="s">
        <v>239</v>
      </c>
      <c r="E302" s="416"/>
      <c r="F302" s="417" t="s">
        <v>536</v>
      </c>
    </row>
    <row r="303" spans="1:6" x14ac:dyDescent="0.2">
      <c r="A303" s="764">
        <v>4</v>
      </c>
      <c r="B303" s="772" t="s">
        <v>277</v>
      </c>
      <c r="C303" s="350" t="s">
        <v>278</v>
      </c>
      <c r="D303" s="456" t="s">
        <v>241</v>
      </c>
      <c r="E303" s="454"/>
      <c r="F303" s="455" t="s">
        <v>486</v>
      </c>
    </row>
    <row r="304" spans="1:6" x14ac:dyDescent="0.2">
      <c r="A304" s="765"/>
      <c r="B304" s="773"/>
      <c r="C304" s="354" t="s">
        <v>383</v>
      </c>
      <c r="D304" s="438" t="s">
        <v>243</v>
      </c>
      <c r="E304" s="439"/>
      <c r="F304" s="440" t="s">
        <v>486</v>
      </c>
    </row>
    <row r="305" spans="1:6" x14ac:dyDescent="0.2">
      <c r="A305" s="765"/>
      <c r="B305" s="773"/>
      <c r="C305" s="354" t="s">
        <v>384</v>
      </c>
      <c r="D305" s="458" t="s">
        <v>247</v>
      </c>
      <c r="E305" s="459">
        <f>E303*E304</f>
        <v>0</v>
      </c>
      <c r="F305" s="444" t="s">
        <v>281</v>
      </c>
    </row>
    <row r="306" spans="1:6" ht="13.5" thickBot="1" x14ac:dyDescent="0.25">
      <c r="A306" s="766"/>
      <c r="B306" s="774"/>
      <c r="C306" s="358" t="s">
        <v>282</v>
      </c>
      <c r="D306" s="356" t="s">
        <v>250</v>
      </c>
      <c r="E306" s="359">
        <f>E303+E305</f>
        <v>0</v>
      </c>
      <c r="F306" s="357" t="s">
        <v>283</v>
      </c>
    </row>
    <row r="307" spans="1:6" ht="13.5" thickBot="1" x14ac:dyDescent="0.25">
      <c r="A307" s="375">
        <v>5</v>
      </c>
      <c r="B307" s="789" t="s">
        <v>242</v>
      </c>
      <c r="C307" s="790"/>
      <c r="D307" s="335" t="s">
        <v>253</v>
      </c>
      <c r="E307" s="336">
        <f>E302/1000*E306</f>
        <v>0</v>
      </c>
      <c r="F307" s="337" t="s">
        <v>284</v>
      </c>
    </row>
    <row r="308" spans="1:6" x14ac:dyDescent="0.2">
      <c r="A308" s="791">
        <v>6</v>
      </c>
      <c r="B308" s="792" t="s">
        <v>245</v>
      </c>
      <c r="C308" s="363" t="s">
        <v>246</v>
      </c>
      <c r="D308" s="468" t="s">
        <v>255</v>
      </c>
      <c r="E308" s="498">
        <v>100</v>
      </c>
      <c r="F308" s="499" t="s">
        <v>248</v>
      </c>
    </row>
    <row r="309" spans="1:6" x14ac:dyDescent="0.2">
      <c r="A309" s="779"/>
      <c r="B309" s="793"/>
      <c r="C309" s="463" t="s">
        <v>249</v>
      </c>
      <c r="D309" s="469" t="s">
        <v>259</v>
      </c>
      <c r="E309" s="470">
        <f>E302/E308</f>
        <v>0</v>
      </c>
      <c r="F309" s="471" t="s">
        <v>385</v>
      </c>
    </row>
    <row r="310" spans="1:6" ht="13.5" thickBot="1" x14ac:dyDescent="0.25">
      <c r="A310" s="779"/>
      <c r="B310" s="793"/>
      <c r="C310" s="343" t="s">
        <v>252</v>
      </c>
      <c r="D310" s="332" t="s">
        <v>262</v>
      </c>
      <c r="E310" s="333"/>
      <c r="F310" s="334" t="s">
        <v>486</v>
      </c>
    </row>
    <row r="311" spans="1:6" ht="13.5" thickBot="1" x14ac:dyDescent="0.25">
      <c r="A311" s="780"/>
      <c r="B311" s="794"/>
      <c r="C311" s="341" t="s">
        <v>254</v>
      </c>
      <c r="D311" s="335" t="s">
        <v>265</v>
      </c>
      <c r="E311" s="342">
        <f>E309*E310</f>
        <v>0</v>
      </c>
      <c r="F311" s="337" t="s">
        <v>286</v>
      </c>
    </row>
    <row r="312" spans="1:6" ht="13.5" thickBot="1" x14ac:dyDescent="0.25">
      <c r="A312" s="514">
        <v>7</v>
      </c>
      <c r="B312" s="522" t="s">
        <v>257</v>
      </c>
      <c r="C312" s="343" t="s">
        <v>258</v>
      </c>
      <c r="D312" s="332" t="s">
        <v>267</v>
      </c>
      <c r="E312" s="368"/>
      <c r="F312" s="334" t="s">
        <v>487</v>
      </c>
    </row>
    <row r="313" spans="1:6" x14ac:dyDescent="0.2">
      <c r="A313" s="791">
        <v>8</v>
      </c>
      <c r="B313" s="792" t="s">
        <v>260</v>
      </c>
      <c r="C313" s="371" t="s">
        <v>261</v>
      </c>
      <c r="D313" s="460" t="s">
        <v>270</v>
      </c>
      <c r="E313" s="461">
        <f>E302/1000*E312</f>
        <v>0</v>
      </c>
      <c r="F313" s="462" t="s">
        <v>386</v>
      </c>
    </row>
    <row r="314" spans="1:6" x14ac:dyDescent="0.2">
      <c r="A314" s="779"/>
      <c r="B314" s="793"/>
      <c r="C314" s="463" t="s">
        <v>264</v>
      </c>
      <c r="D314" s="464" t="s">
        <v>299</v>
      </c>
      <c r="E314" s="465"/>
      <c r="F314" s="466" t="s">
        <v>487</v>
      </c>
    </row>
    <row r="315" spans="1:6" ht="13.5" thickBot="1" x14ac:dyDescent="0.25">
      <c r="A315" s="780"/>
      <c r="B315" s="794"/>
      <c r="C315" s="341" t="s">
        <v>266</v>
      </c>
      <c r="D315" s="335" t="s">
        <v>301</v>
      </c>
      <c r="E315" s="336">
        <f>E313*E314</f>
        <v>0</v>
      </c>
      <c r="F315" s="337" t="s">
        <v>387</v>
      </c>
    </row>
    <row r="316" spans="1:6" ht="13.5" thickBot="1" x14ac:dyDescent="0.25">
      <c r="A316" s="347"/>
      <c r="B316" s="784" t="s">
        <v>388</v>
      </c>
      <c r="C316" s="785"/>
      <c r="D316" s="348" t="s">
        <v>303</v>
      </c>
      <c r="E316" s="405">
        <f>E307+E311+E315</f>
        <v>0</v>
      </c>
      <c r="F316" s="349" t="s">
        <v>389</v>
      </c>
    </row>
    <row r="318" spans="1:6" ht="13.5" thickBot="1" x14ac:dyDescent="0.25">
      <c r="A318" s="325" t="s">
        <v>488</v>
      </c>
    </row>
    <row r="319" spans="1:6" ht="13.5" thickBot="1" x14ac:dyDescent="0.25">
      <c r="A319" s="326" t="s">
        <v>0</v>
      </c>
      <c r="B319" s="770" t="s">
        <v>228</v>
      </c>
      <c r="C319" s="771"/>
      <c r="D319" s="775"/>
      <c r="E319" s="776"/>
      <c r="F319" s="519" t="s">
        <v>1</v>
      </c>
    </row>
    <row r="320" spans="1:6" ht="13.5" thickBot="1" x14ac:dyDescent="0.25">
      <c r="A320" s="514">
        <v>1</v>
      </c>
      <c r="B320" s="775" t="s">
        <v>229</v>
      </c>
      <c r="C320" s="776"/>
      <c r="D320" s="777"/>
      <c r="E320" s="778"/>
      <c r="F320" s="327" t="s">
        <v>536</v>
      </c>
    </row>
    <row r="321" spans="1:6" ht="12.75" customHeight="1" x14ac:dyDescent="0.2">
      <c r="A321" s="764">
        <v>2</v>
      </c>
      <c r="B321" s="767" t="s">
        <v>230</v>
      </c>
      <c r="C321" s="363" t="s">
        <v>231</v>
      </c>
      <c r="D321" s="798"/>
      <c r="E321" s="799"/>
      <c r="F321" s="795" t="s">
        <v>537</v>
      </c>
    </row>
    <row r="322" spans="1:6" x14ac:dyDescent="0.2">
      <c r="A322" s="765"/>
      <c r="B322" s="768"/>
      <c r="C322" s="452" t="s">
        <v>232</v>
      </c>
      <c r="D322" s="806" t="s">
        <v>359</v>
      </c>
      <c r="E322" s="807"/>
      <c r="F322" s="796"/>
    </row>
    <row r="323" spans="1:6" x14ac:dyDescent="0.2">
      <c r="A323" s="765"/>
      <c r="B323" s="768"/>
      <c r="C323" s="452" t="s">
        <v>234</v>
      </c>
      <c r="D323" s="810" t="s">
        <v>390</v>
      </c>
      <c r="E323" s="811"/>
      <c r="F323" s="796"/>
    </row>
    <row r="324" spans="1:6" ht="13.5" thickBot="1" x14ac:dyDescent="0.25">
      <c r="A324" s="766"/>
      <c r="B324" s="769"/>
      <c r="C324" s="328" t="s">
        <v>236</v>
      </c>
      <c r="D324" s="800" t="s">
        <v>512</v>
      </c>
      <c r="E324" s="801"/>
      <c r="F324" s="797"/>
    </row>
    <row r="325" spans="1:6" ht="13.5" thickBot="1" x14ac:dyDescent="0.25">
      <c r="A325" s="517">
        <v>3</v>
      </c>
      <c r="B325" s="369" t="s">
        <v>538</v>
      </c>
      <c r="C325" s="523" t="s">
        <v>238</v>
      </c>
      <c r="D325" s="415" t="s">
        <v>239</v>
      </c>
      <c r="E325" s="416"/>
      <c r="F325" s="417" t="s">
        <v>536</v>
      </c>
    </row>
    <row r="326" spans="1:6" ht="13.5" thickBot="1" x14ac:dyDescent="0.25">
      <c r="A326" s="514">
        <v>4</v>
      </c>
      <c r="B326" s="775" t="s">
        <v>240</v>
      </c>
      <c r="C326" s="776"/>
      <c r="D326" s="332" t="s">
        <v>241</v>
      </c>
      <c r="E326" s="333"/>
      <c r="F326" s="334" t="s">
        <v>486</v>
      </c>
    </row>
    <row r="327" spans="1:6" ht="13.5" thickBot="1" x14ac:dyDescent="0.25">
      <c r="A327" s="510">
        <v>5</v>
      </c>
      <c r="B327" s="789" t="s">
        <v>242</v>
      </c>
      <c r="C327" s="790"/>
      <c r="D327" s="335" t="s">
        <v>243</v>
      </c>
      <c r="E327" s="336">
        <f>E325/1000*E326</f>
        <v>0</v>
      </c>
      <c r="F327" s="337" t="s">
        <v>244</v>
      </c>
    </row>
    <row r="328" spans="1:6" x14ac:dyDescent="0.2">
      <c r="A328" s="791">
        <v>6</v>
      </c>
      <c r="B328" s="792" t="s">
        <v>245</v>
      </c>
      <c r="C328" s="363" t="s">
        <v>246</v>
      </c>
      <c r="D328" s="483" t="s">
        <v>247</v>
      </c>
      <c r="E328" s="498">
        <v>50</v>
      </c>
      <c r="F328" s="499" t="s">
        <v>248</v>
      </c>
    </row>
    <row r="329" spans="1:6" x14ac:dyDescent="0.2">
      <c r="A329" s="779"/>
      <c r="B329" s="793"/>
      <c r="C329" s="463" t="s">
        <v>249</v>
      </c>
      <c r="D329" s="469" t="s">
        <v>250</v>
      </c>
      <c r="E329" s="470">
        <f>E325/E328</f>
        <v>0</v>
      </c>
      <c r="F329" s="471" t="s">
        <v>251</v>
      </c>
    </row>
    <row r="330" spans="1:6" x14ac:dyDescent="0.2">
      <c r="A330" s="779"/>
      <c r="B330" s="793"/>
      <c r="C330" s="463" t="s">
        <v>252</v>
      </c>
      <c r="D330" s="464" t="s">
        <v>253</v>
      </c>
      <c r="E330" s="477"/>
      <c r="F330" s="466" t="s">
        <v>486</v>
      </c>
    </row>
    <row r="331" spans="1:6" ht="13.5" thickBot="1" x14ac:dyDescent="0.25">
      <c r="A331" s="780"/>
      <c r="B331" s="794"/>
      <c r="C331" s="341" t="s">
        <v>254</v>
      </c>
      <c r="D331" s="335" t="s">
        <v>255</v>
      </c>
      <c r="E331" s="342">
        <f>E329*E330</f>
        <v>0</v>
      </c>
      <c r="F331" s="337" t="s">
        <v>256</v>
      </c>
    </row>
    <row r="332" spans="1:6" ht="13.5" thickBot="1" x14ac:dyDescent="0.25">
      <c r="A332" s="514">
        <v>7</v>
      </c>
      <c r="B332" s="522" t="s">
        <v>257</v>
      </c>
      <c r="C332" s="343" t="s">
        <v>258</v>
      </c>
      <c r="D332" s="332" t="s">
        <v>259</v>
      </c>
      <c r="E332" s="368"/>
      <c r="F332" s="334" t="s">
        <v>487</v>
      </c>
    </row>
    <row r="333" spans="1:6" x14ac:dyDescent="0.2">
      <c r="A333" s="791">
        <v>8</v>
      </c>
      <c r="B333" s="792" t="s">
        <v>260</v>
      </c>
      <c r="C333" s="371" t="s">
        <v>261</v>
      </c>
      <c r="D333" s="460" t="s">
        <v>262</v>
      </c>
      <c r="E333" s="461">
        <f>E325/1000*E332</f>
        <v>0</v>
      </c>
      <c r="F333" s="462" t="s">
        <v>263</v>
      </c>
    </row>
    <row r="334" spans="1:6" x14ac:dyDescent="0.2">
      <c r="A334" s="779"/>
      <c r="B334" s="793"/>
      <c r="C334" s="463" t="s">
        <v>264</v>
      </c>
      <c r="D334" s="464" t="s">
        <v>265</v>
      </c>
      <c r="E334" s="465"/>
      <c r="F334" s="466" t="s">
        <v>487</v>
      </c>
    </row>
    <row r="335" spans="1:6" ht="13.5" thickBot="1" x14ac:dyDescent="0.25">
      <c r="A335" s="780"/>
      <c r="B335" s="794"/>
      <c r="C335" s="341" t="s">
        <v>266</v>
      </c>
      <c r="D335" s="335" t="s">
        <v>267</v>
      </c>
      <c r="E335" s="336">
        <f>E333*E334</f>
        <v>0</v>
      </c>
      <c r="F335" s="337" t="s">
        <v>268</v>
      </c>
    </row>
    <row r="336" spans="1:6" ht="13.5" thickBot="1" x14ac:dyDescent="0.25">
      <c r="A336" s="347"/>
      <c r="B336" s="784" t="s">
        <v>391</v>
      </c>
      <c r="C336" s="785"/>
      <c r="D336" s="348" t="s">
        <v>270</v>
      </c>
      <c r="E336" s="405">
        <f>E327+E331+E335</f>
        <v>0</v>
      </c>
      <c r="F336" s="349" t="s">
        <v>271</v>
      </c>
    </row>
    <row r="338" spans="1:6" ht="13.5" thickBot="1" x14ac:dyDescent="0.25">
      <c r="A338" s="325" t="s">
        <v>503</v>
      </c>
    </row>
    <row r="339" spans="1:6" ht="13.5" thickBot="1" x14ac:dyDescent="0.25">
      <c r="A339" s="326" t="s">
        <v>0</v>
      </c>
      <c r="B339" s="770" t="s">
        <v>319</v>
      </c>
      <c r="C339" s="771"/>
      <c r="D339" s="775"/>
      <c r="E339" s="776"/>
      <c r="F339" s="519" t="s">
        <v>1</v>
      </c>
    </row>
    <row r="340" spans="1:6" ht="13.5" thickBot="1" x14ac:dyDescent="0.25">
      <c r="A340" s="514">
        <v>1</v>
      </c>
      <c r="B340" s="775" t="s">
        <v>229</v>
      </c>
      <c r="C340" s="776"/>
      <c r="D340" s="777"/>
      <c r="E340" s="778"/>
      <c r="F340" s="327" t="s">
        <v>536</v>
      </c>
    </row>
    <row r="341" spans="1:6" ht="12.75" customHeight="1" x14ac:dyDescent="0.2">
      <c r="A341" s="791">
        <v>2</v>
      </c>
      <c r="B341" s="767" t="s">
        <v>230</v>
      </c>
      <c r="C341" s="363" t="s">
        <v>231</v>
      </c>
      <c r="D341" s="798"/>
      <c r="E341" s="799"/>
      <c r="F341" s="795" t="s">
        <v>537</v>
      </c>
    </row>
    <row r="342" spans="1:6" x14ac:dyDescent="0.2">
      <c r="A342" s="779"/>
      <c r="B342" s="768"/>
      <c r="C342" s="452" t="s">
        <v>232</v>
      </c>
      <c r="D342" s="802" t="s">
        <v>359</v>
      </c>
      <c r="E342" s="803"/>
      <c r="F342" s="796"/>
    </row>
    <row r="343" spans="1:6" x14ac:dyDescent="0.2">
      <c r="A343" s="779"/>
      <c r="B343" s="768"/>
      <c r="C343" s="452" t="s">
        <v>234</v>
      </c>
      <c r="D343" s="802" t="s">
        <v>235</v>
      </c>
      <c r="E343" s="803"/>
      <c r="F343" s="796"/>
    </row>
    <row r="344" spans="1:6" ht="13.5" thickBot="1" x14ac:dyDescent="0.25">
      <c r="A344" s="780"/>
      <c r="B344" s="769"/>
      <c r="C344" s="328" t="s">
        <v>236</v>
      </c>
      <c r="D344" s="804" t="s">
        <v>392</v>
      </c>
      <c r="E344" s="805"/>
      <c r="F344" s="797"/>
    </row>
    <row r="345" spans="1:6" ht="13.5" thickBot="1" x14ac:dyDescent="0.25">
      <c r="A345" s="517">
        <v>3</v>
      </c>
      <c r="B345" s="515" t="s">
        <v>237</v>
      </c>
      <c r="C345" s="523" t="s">
        <v>238</v>
      </c>
      <c r="D345" s="525" t="s">
        <v>239</v>
      </c>
      <c r="E345" s="416"/>
      <c r="F345" s="417" t="s">
        <v>536</v>
      </c>
    </row>
    <row r="346" spans="1:6" x14ac:dyDescent="0.2">
      <c r="A346" s="764">
        <v>4</v>
      </c>
      <c r="B346" s="772" t="s">
        <v>277</v>
      </c>
      <c r="C346" s="350" t="s">
        <v>278</v>
      </c>
      <c r="D346" s="453" t="s">
        <v>241</v>
      </c>
      <c r="E346" s="454"/>
      <c r="F346" s="455" t="s">
        <v>486</v>
      </c>
    </row>
    <row r="347" spans="1:6" x14ac:dyDescent="0.2">
      <c r="A347" s="765"/>
      <c r="B347" s="773"/>
      <c r="C347" s="366" t="s">
        <v>393</v>
      </c>
      <c r="D347" s="438" t="s">
        <v>243</v>
      </c>
      <c r="E347" s="475"/>
      <c r="F347" s="440" t="s">
        <v>486</v>
      </c>
    </row>
    <row r="348" spans="1:6" ht="13.5" thickBot="1" x14ac:dyDescent="0.25">
      <c r="A348" s="766"/>
      <c r="B348" s="774"/>
      <c r="C348" s="358" t="s">
        <v>282</v>
      </c>
      <c r="D348" s="356" t="s">
        <v>247</v>
      </c>
      <c r="E348" s="359">
        <f>E346+E347</f>
        <v>0</v>
      </c>
      <c r="F348" s="357" t="s">
        <v>330</v>
      </c>
    </row>
    <row r="349" spans="1:6" ht="13.5" thickBot="1" x14ac:dyDescent="0.25">
      <c r="A349" s="514">
        <v>5</v>
      </c>
      <c r="B349" s="789" t="s">
        <v>242</v>
      </c>
      <c r="C349" s="790"/>
      <c r="D349" s="335" t="s">
        <v>250</v>
      </c>
      <c r="E349" s="336">
        <f>E345/1000*E348</f>
        <v>0</v>
      </c>
      <c r="F349" s="337" t="s">
        <v>331</v>
      </c>
    </row>
    <row r="350" spans="1:6" ht="13.5" thickBot="1" x14ac:dyDescent="0.25">
      <c r="A350" s="514">
        <v>6</v>
      </c>
      <c r="B350" s="522" t="s">
        <v>257</v>
      </c>
      <c r="C350" s="343" t="s">
        <v>258</v>
      </c>
      <c r="D350" s="332" t="s">
        <v>253</v>
      </c>
      <c r="E350" s="368"/>
      <c r="F350" s="334" t="s">
        <v>487</v>
      </c>
    </row>
    <row r="351" spans="1:6" x14ac:dyDescent="0.2">
      <c r="A351" s="791">
        <v>7</v>
      </c>
      <c r="B351" s="792" t="s">
        <v>260</v>
      </c>
      <c r="C351" s="371" t="s">
        <v>261</v>
      </c>
      <c r="D351" s="460" t="s">
        <v>255</v>
      </c>
      <c r="E351" s="461">
        <f>E345/1000*E350</f>
        <v>0</v>
      </c>
      <c r="F351" s="462" t="s">
        <v>323</v>
      </c>
    </row>
    <row r="352" spans="1:6" x14ac:dyDescent="0.2">
      <c r="A352" s="779"/>
      <c r="B352" s="793"/>
      <c r="C352" s="463" t="s">
        <v>264</v>
      </c>
      <c r="D352" s="464" t="s">
        <v>259</v>
      </c>
      <c r="E352" s="465"/>
      <c r="F352" s="466" t="s">
        <v>487</v>
      </c>
    </row>
    <row r="353" spans="1:6" ht="13.5" thickBot="1" x14ac:dyDescent="0.25">
      <c r="A353" s="780"/>
      <c r="B353" s="794"/>
      <c r="C353" s="341" t="s">
        <v>266</v>
      </c>
      <c r="D353" s="335" t="s">
        <v>262</v>
      </c>
      <c r="E353" s="336">
        <f>E351*E352</f>
        <v>0</v>
      </c>
      <c r="F353" s="337" t="s">
        <v>332</v>
      </c>
    </row>
    <row r="354" spans="1:6" ht="13.5" thickBot="1" x14ac:dyDescent="0.25">
      <c r="A354" s="347"/>
      <c r="B354" s="784" t="s">
        <v>394</v>
      </c>
      <c r="C354" s="785"/>
      <c r="D354" s="348" t="s">
        <v>265</v>
      </c>
      <c r="E354" s="405">
        <f>E349+E353</f>
        <v>0</v>
      </c>
      <c r="F354" s="349" t="s">
        <v>334</v>
      </c>
    </row>
    <row r="356" spans="1:6" ht="13.5" thickBot="1" x14ac:dyDescent="0.25">
      <c r="A356" s="325" t="s">
        <v>504</v>
      </c>
    </row>
    <row r="357" spans="1:6" ht="13.5" thickBot="1" x14ac:dyDescent="0.25">
      <c r="A357" s="326" t="s">
        <v>0</v>
      </c>
      <c r="B357" s="770" t="s">
        <v>319</v>
      </c>
      <c r="C357" s="771"/>
      <c r="D357" s="775"/>
      <c r="E357" s="776"/>
      <c r="F357" s="519" t="s">
        <v>1</v>
      </c>
    </row>
    <row r="358" spans="1:6" ht="13.5" thickBot="1" x14ac:dyDescent="0.25">
      <c r="A358" s="514">
        <v>1</v>
      </c>
      <c r="B358" s="775" t="s">
        <v>229</v>
      </c>
      <c r="C358" s="776"/>
      <c r="D358" s="777"/>
      <c r="E358" s="778"/>
      <c r="F358" s="327" t="s">
        <v>536</v>
      </c>
    </row>
    <row r="359" spans="1:6" ht="13.5" customHeight="1" x14ac:dyDescent="0.2">
      <c r="A359" s="791">
        <v>2</v>
      </c>
      <c r="B359" s="767" t="s">
        <v>230</v>
      </c>
      <c r="C359" s="363" t="s">
        <v>231</v>
      </c>
      <c r="D359" s="798"/>
      <c r="E359" s="799"/>
      <c r="F359" s="795" t="s">
        <v>537</v>
      </c>
    </row>
    <row r="360" spans="1:6" x14ac:dyDescent="0.2">
      <c r="A360" s="779"/>
      <c r="B360" s="768"/>
      <c r="C360" s="452" t="s">
        <v>232</v>
      </c>
      <c r="D360" s="802" t="s">
        <v>395</v>
      </c>
      <c r="E360" s="803"/>
      <c r="F360" s="796"/>
    </row>
    <row r="361" spans="1:6" x14ac:dyDescent="0.2">
      <c r="A361" s="779"/>
      <c r="B361" s="768"/>
      <c r="C361" s="452" t="s">
        <v>234</v>
      </c>
      <c r="D361" s="802" t="s">
        <v>235</v>
      </c>
      <c r="E361" s="803"/>
      <c r="F361" s="796"/>
    </row>
    <row r="362" spans="1:6" ht="13.5" thickBot="1" x14ac:dyDescent="0.25">
      <c r="A362" s="780"/>
      <c r="B362" s="769"/>
      <c r="C362" s="328" t="s">
        <v>236</v>
      </c>
      <c r="D362" s="804" t="s">
        <v>396</v>
      </c>
      <c r="E362" s="805"/>
      <c r="F362" s="797"/>
    </row>
    <row r="363" spans="1:6" ht="13.5" thickBot="1" x14ac:dyDescent="0.25">
      <c r="A363" s="517">
        <v>3</v>
      </c>
      <c r="B363" s="515" t="s">
        <v>237</v>
      </c>
      <c r="C363" s="523" t="s">
        <v>238</v>
      </c>
      <c r="D363" s="525" t="s">
        <v>239</v>
      </c>
      <c r="E363" s="416"/>
      <c r="F363" s="417" t="s">
        <v>536</v>
      </c>
    </row>
    <row r="364" spans="1:6" x14ac:dyDescent="0.2">
      <c r="A364" s="764">
        <v>4</v>
      </c>
      <c r="B364" s="772" t="s">
        <v>277</v>
      </c>
      <c r="C364" s="350" t="s">
        <v>278</v>
      </c>
      <c r="D364" s="453" t="s">
        <v>241</v>
      </c>
      <c r="E364" s="454"/>
      <c r="F364" s="455" t="s">
        <v>486</v>
      </c>
    </row>
    <row r="365" spans="1:6" x14ac:dyDescent="0.2">
      <c r="A365" s="765"/>
      <c r="B365" s="773"/>
      <c r="C365" s="366" t="s">
        <v>393</v>
      </c>
      <c r="D365" s="438" t="s">
        <v>243</v>
      </c>
      <c r="E365" s="475"/>
      <c r="F365" s="440" t="s">
        <v>486</v>
      </c>
    </row>
    <row r="366" spans="1:6" ht="13.5" thickBot="1" x14ac:dyDescent="0.25">
      <c r="A366" s="766"/>
      <c r="B366" s="774"/>
      <c r="C366" s="358" t="s">
        <v>282</v>
      </c>
      <c r="D366" s="356" t="s">
        <v>247</v>
      </c>
      <c r="E366" s="359">
        <f>E364+E365</f>
        <v>0</v>
      </c>
      <c r="F366" s="357" t="s">
        <v>330</v>
      </c>
    </row>
    <row r="367" spans="1:6" ht="13.5" thickBot="1" x14ac:dyDescent="0.25">
      <c r="A367" s="514">
        <v>5</v>
      </c>
      <c r="B367" s="789" t="s">
        <v>242</v>
      </c>
      <c r="C367" s="790"/>
      <c r="D367" s="335" t="s">
        <v>250</v>
      </c>
      <c r="E367" s="336">
        <f>E363/1000*E366</f>
        <v>0</v>
      </c>
      <c r="F367" s="337" t="s">
        <v>331</v>
      </c>
    </row>
    <row r="368" spans="1:6" ht="13.5" thickBot="1" x14ac:dyDescent="0.25">
      <c r="A368" s="514">
        <v>6</v>
      </c>
      <c r="B368" s="522" t="s">
        <v>257</v>
      </c>
      <c r="C368" s="343" t="s">
        <v>258</v>
      </c>
      <c r="D368" s="332" t="s">
        <v>253</v>
      </c>
      <c r="E368" s="368"/>
      <c r="F368" s="334" t="s">
        <v>487</v>
      </c>
    </row>
    <row r="369" spans="1:6" x14ac:dyDescent="0.2">
      <c r="A369" s="791">
        <v>7</v>
      </c>
      <c r="B369" s="792" t="s">
        <v>260</v>
      </c>
      <c r="C369" s="371" t="s">
        <v>261</v>
      </c>
      <c r="D369" s="460" t="s">
        <v>255</v>
      </c>
      <c r="E369" s="461">
        <f>E363/1000*E368</f>
        <v>0</v>
      </c>
      <c r="F369" s="462" t="s">
        <v>323</v>
      </c>
    </row>
    <row r="370" spans="1:6" x14ac:dyDescent="0.2">
      <c r="A370" s="779"/>
      <c r="B370" s="793"/>
      <c r="C370" s="463" t="s">
        <v>264</v>
      </c>
      <c r="D370" s="464" t="s">
        <v>259</v>
      </c>
      <c r="E370" s="465"/>
      <c r="F370" s="466" t="s">
        <v>487</v>
      </c>
    </row>
    <row r="371" spans="1:6" ht="13.5" thickBot="1" x14ac:dyDescent="0.25">
      <c r="A371" s="780"/>
      <c r="B371" s="794"/>
      <c r="C371" s="341" t="s">
        <v>266</v>
      </c>
      <c r="D371" s="335" t="s">
        <v>262</v>
      </c>
      <c r="E371" s="336">
        <f>E369*E370</f>
        <v>0</v>
      </c>
      <c r="F371" s="337" t="s">
        <v>332</v>
      </c>
    </row>
    <row r="372" spans="1:6" ht="13.5" thickBot="1" x14ac:dyDescent="0.25">
      <c r="A372" s="347"/>
      <c r="B372" s="784" t="s">
        <v>397</v>
      </c>
      <c r="C372" s="785"/>
      <c r="D372" s="348" t="s">
        <v>265</v>
      </c>
      <c r="E372" s="405">
        <f>E367+E371</f>
        <v>0</v>
      </c>
      <c r="F372" s="349" t="s">
        <v>334</v>
      </c>
    </row>
    <row r="374" spans="1:6" ht="13.5" thickBot="1" x14ac:dyDescent="0.25">
      <c r="A374" s="325" t="s">
        <v>505</v>
      </c>
    </row>
    <row r="375" spans="1:6" ht="13.5" thickBot="1" x14ac:dyDescent="0.25">
      <c r="A375" s="326" t="s">
        <v>0</v>
      </c>
      <c r="B375" s="770" t="s">
        <v>319</v>
      </c>
      <c r="C375" s="771"/>
      <c r="D375" s="775"/>
      <c r="E375" s="776"/>
      <c r="F375" s="519" t="s">
        <v>1</v>
      </c>
    </row>
    <row r="376" spans="1:6" ht="13.5" thickBot="1" x14ac:dyDescent="0.25">
      <c r="A376" s="514">
        <v>1</v>
      </c>
      <c r="B376" s="775" t="s">
        <v>229</v>
      </c>
      <c r="C376" s="776"/>
      <c r="D376" s="777"/>
      <c r="E376" s="778"/>
      <c r="F376" s="327" t="s">
        <v>536</v>
      </c>
    </row>
    <row r="377" spans="1:6" ht="13.5" customHeight="1" x14ac:dyDescent="0.2">
      <c r="A377" s="791">
        <v>2</v>
      </c>
      <c r="B377" s="767" t="s">
        <v>230</v>
      </c>
      <c r="C377" s="363" t="s">
        <v>231</v>
      </c>
      <c r="D377" s="798"/>
      <c r="E377" s="799"/>
      <c r="F377" s="795" t="s">
        <v>537</v>
      </c>
    </row>
    <row r="378" spans="1:6" x14ac:dyDescent="0.2">
      <c r="A378" s="779"/>
      <c r="B378" s="768"/>
      <c r="C378" s="452" t="s">
        <v>232</v>
      </c>
      <c r="D378" s="802" t="s">
        <v>359</v>
      </c>
      <c r="E378" s="803"/>
      <c r="F378" s="796"/>
    </row>
    <row r="379" spans="1:6" x14ac:dyDescent="0.2">
      <c r="A379" s="779"/>
      <c r="B379" s="768"/>
      <c r="C379" s="452" t="s">
        <v>234</v>
      </c>
      <c r="D379" s="802" t="s">
        <v>235</v>
      </c>
      <c r="E379" s="803"/>
      <c r="F379" s="796"/>
    </row>
    <row r="380" spans="1:6" ht="13.5" thickBot="1" x14ac:dyDescent="0.25">
      <c r="A380" s="780"/>
      <c r="B380" s="769"/>
      <c r="C380" s="328" t="s">
        <v>236</v>
      </c>
      <c r="D380" s="804" t="s">
        <v>527</v>
      </c>
      <c r="E380" s="805"/>
      <c r="F380" s="797"/>
    </row>
    <row r="381" spans="1:6" ht="13.5" thickBot="1" x14ac:dyDescent="0.25">
      <c r="A381" s="517">
        <v>3</v>
      </c>
      <c r="B381" s="515" t="s">
        <v>237</v>
      </c>
      <c r="C381" s="523" t="s">
        <v>238</v>
      </c>
      <c r="D381" s="525" t="s">
        <v>239</v>
      </c>
      <c r="E381" s="416"/>
      <c r="F381" s="417" t="s">
        <v>536</v>
      </c>
    </row>
    <row r="382" spans="1:6" x14ac:dyDescent="0.2">
      <c r="A382" s="764">
        <v>4</v>
      </c>
      <c r="B382" s="772" t="s">
        <v>277</v>
      </c>
      <c r="C382" s="350" t="s">
        <v>278</v>
      </c>
      <c r="D382" s="453" t="s">
        <v>241</v>
      </c>
      <c r="E382" s="454"/>
      <c r="F382" s="455" t="s">
        <v>486</v>
      </c>
    </row>
    <row r="383" spans="1:6" x14ac:dyDescent="0.2">
      <c r="A383" s="765"/>
      <c r="B383" s="773"/>
      <c r="C383" s="366" t="s">
        <v>360</v>
      </c>
      <c r="D383" s="438" t="s">
        <v>243</v>
      </c>
      <c r="E383" s="475"/>
      <c r="F383" s="440" t="s">
        <v>486</v>
      </c>
    </row>
    <row r="384" spans="1:6" ht="13.5" thickBot="1" x14ac:dyDescent="0.25">
      <c r="A384" s="766"/>
      <c r="B384" s="774"/>
      <c r="C384" s="358" t="s">
        <v>282</v>
      </c>
      <c r="D384" s="356" t="s">
        <v>247</v>
      </c>
      <c r="E384" s="359">
        <f>E382+E383</f>
        <v>0</v>
      </c>
      <c r="F384" s="357" t="s">
        <v>330</v>
      </c>
    </row>
    <row r="385" spans="1:6" ht="13.5" thickBot="1" x14ac:dyDescent="0.25">
      <c r="A385" s="514">
        <v>5</v>
      </c>
      <c r="B385" s="789" t="s">
        <v>242</v>
      </c>
      <c r="C385" s="790"/>
      <c r="D385" s="335" t="s">
        <v>250</v>
      </c>
      <c r="E385" s="336">
        <f>E381/1000*E384</f>
        <v>0</v>
      </c>
      <c r="F385" s="337" t="s">
        <v>331</v>
      </c>
    </row>
    <row r="386" spans="1:6" ht="13.5" thickBot="1" x14ac:dyDescent="0.25">
      <c r="A386" s="514">
        <v>6</v>
      </c>
      <c r="B386" s="522" t="s">
        <v>257</v>
      </c>
      <c r="C386" s="343" t="s">
        <v>258</v>
      </c>
      <c r="D386" s="332" t="s">
        <v>253</v>
      </c>
      <c r="E386" s="368"/>
      <c r="F386" s="334" t="s">
        <v>487</v>
      </c>
    </row>
    <row r="387" spans="1:6" x14ac:dyDescent="0.2">
      <c r="A387" s="791">
        <v>7</v>
      </c>
      <c r="B387" s="792" t="s">
        <v>260</v>
      </c>
      <c r="C387" s="371" t="s">
        <v>261</v>
      </c>
      <c r="D387" s="460" t="s">
        <v>255</v>
      </c>
      <c r="E387" s="461">
        <f>E381/1000*E386</f>
        <v>0</v>
      </c>
      <c r="F387" s="462" t="s">
        <v>323</v>
      </c>
    </row>
    <row r="388" spans="1:6" x14ac:dyDescent="0.2">
      <c r="A388" s="779"/>
      <c r="B388" s="793"/>
      <c r="C388" s="463" t="s">
        <v>264</v>
      </c>
      <c r="D388" s="464" t="s">
        <v>259</v>
      </c>
      <c r="E388" s="465"/>
      <c r="F388" s="466" t="s">
        <v>487</v>
      </c>
    </row>
    <row r="389" spans="1:6" ht="13.5" thickBot="1" x14ac:dyDescent="0.25">
      <c r="A389" s="780"/>
      <c r="B389" s="794"/>
      <c r="C389" s="341" t="s">
        <v>266</v>
      </c>
      <c r="D389" s="335" t="s">
        <v>262</v>
      </c>
      <c r="E389" s="336">
        <f>E387*E388</f>
        <v>0</v>
      </c>
      <c r="F389" s="337" t="s">
        <v>332</v>
      </c>
    </row>
    <row r="390" spans="1:6" ht="13.5" thickBot="1" x14ac:dyDescent="0.25">
      <c r="A390" s="347"/>
      <c r="B390" s="784" t="s">
        <v>398</v>
      </c>
      <c r="C390" s="785"/>
      <c r="D390" s="348" t="s">
        <v>265</v>
      </c>
      <c r="E390" s="405">
        <f>E385+E389</f>
        <v>0</v>
      </c>
      <c r="F390" s="349" t="s">
        <v>334</v>
      </c>
    </row>
    <row r="392" spans="1:6" ht="13.5" thickBot="1" x14ac:dyDescent="0.25">
      <c r="A392" s="325" t="s">
        <v>506</v>
      </c>
    </row>
    <row r="393" spans="1:6" ht="13.5" thickBot="1" x14ac:dyDescent="0.25">
      <c r="A393" s="326" t="s">
        <v>0</v>
      </c>
      <c r="B393" s="770" t="s">
        <v>319</v>
      </c>
      <c r="C393" s="771"/>
      <c r="D393" s="775"/>
      <c r="E393" s="776"/>
      <c r="F393" s="519" t="s">
        <v>1</v>
      </c>
    </row>
    <row r="394" spans="1:6" ht="13.5" thickBot="1" x14ac:dyDescent="0.25">
      <c r="A394" s="514">
        <v>1</v>
      </c>
      <c r="B394" s="775" t="s">
        <v>229</v>
      </c>
      <c r="C394" s="776"/>
      <c r="D394" s="777"/>
      <c r="E394" s="778"/>
      <c r="F394" s="327" t="s">
        <v>536</v>
      </c>
    </row>
    <row r="395" spans="1:6" ht="13.5" customHeight="1" x14ac:dyDescent="0.2">
      <c r="A395" s="764">
        <v>2</v>
      </c>
      <c r="B395" s="767" t="s">
        <v>230</v>
      </c>
      <c r="C395" s="363" t="s">
        <v>231</v>
      </c>
      <c r="D395" s="798"/>
      <c r="E395" s="799"/>
      <c r="F395" s="795" t="s">
        <v>537</v>
      </c>
    </row>
    <row r="396" spans="1:6" x14ac:dyDescent="0.2">
      <c r="A396" s="765"/>
      <c r="B396" s="768"/>
      <c r="C396" s="452" t="s">
        <v>232</v>
      </c>
      <c r="D396" s="806" t="s">
        <v>395</v>
      </c>
      <c r="E396" s="807"/>
      <c r="F396" s="796"/>
    </row>
    <row r="397" spans="1:6" x14ac:dyDescent="0.2">
      <c r="A397" s="765"/>
      <c r="B397" s="768"/>
      <c r="C397" s="452" t="s">
        <v>234</v>
      </c>
      <c r="D397" s="806" t="s">
        <v>235</v>
      </c>
      <c r="E397" s="807"/>
      <c r="F397" s="796"/>
    </row>
    <row r="398" spans="1:6" ht="13.5" thickBot="1" x14ac:dyDescent="0.25">
      <c r="A398" s="766"/>
      <c r="B398" s="769"/>
      <c r="C398" s="328" t="s">
        <v>236</v>
      </c>
      <c r="D398" s="800" t="s">
        <v>399</v>
      </c>
      <c r="E398" s="801"/>
      <c r="F398" s="797"/>
    </row>
    <row r="399" spans="1:6" ht="13.5" thickBot="1" x14ac:dyDescent="0.25">
      <c r="A399" s="517">
        <v>3</v>
      </c>
      <c r="B399" s="515" t="s">
        <v>237</v>
      </c>
      <c r="C399" s="523" t="s">
        <v>238</v>
      </c>
      <c r="D399" s="415" t="s">
        <v>239</v>
      </c>
      <c r="E399" s="416"/>
      <c r="F399" s="417" t="s">
        <v>536</v>
      </c>
    </row>
    <row r="400" spans="1:6" x14ac:dyDescent="0.2">
      <c r="A400" s="764">
        <v>4</v>
      </c>
      <c r="B400" s="772" t="s">
        <v>277</v>
      </c>
      <c r="C400" s="350" t="s">
        <v>278</v>
      </c>
      <c r="D400" s="456" t="s">
        <v>241</v>
      </c>
      <c r="E400" s="454"/>
      <c r="F400" s="455" t="s">
        <v>486</v>
      </c>
    </row>
    <row r="401" spans="1:6" x14ac:dyDescent="0.2">
      <c r="A401" s="765"/>
      <c r="B401" s="773"/>
      <c r="C401" s="366" t="s">
        <v>400</v>
      </c>
      <c r="D401" s="438" t="s">
        <v>243</v>
      </c>
      <c r="E401" s="475"/>
      <c r="F401" s="440" t="s">
        <v>486</v>
      </c>
    </row>
    <row r="402" spans="1:6" ht="13.5" thickBot="1" x14ac:dyDescent="0.25">
      <c r="A402" s="766"/>
      <c r="B402" s="774"/>
      <c r="C402" s="358" t="s">
        <v>282</v>
      </c>
      <c r="D402" s="356" t="s">
        <v>247</v>
      </c>
      <c r="E402" s="359">
        <f>E400+E401</f>
        <v>0</v>
      </c>
      <c r="F402" s="357" t="s">
        <v>330</v>
      </c>
    </row>
    <row r="403" spans="1:6" ht="13.5" thickBot="1" x14ac:dyDescent="0.25">
      <c r="A403" s="510">
        <v>5</v>
      </c>
      <c r="B403" s="789" t="s">
        <v>242</v>
      </c>
      <c r="C403" s="790"/>
      <c r="D403" s="335" t="s">
        <v>250</v>
      </c>
      <c r="E403" s="336">
        <f>E399/1000*E402</f>
        <v>0</v>
      </c>
      <c r="F403" s="337" t="s">
        <v>331</v>
      </c>
    </row>
    <row r="404" spans="1:6" ht="13.5" thickBot="1" x14ac:dyDescent="0.25">
      <c r="A404" s="514">
        <v>6</v>
      </c>
      <c r="B404" s="522" t="s">
        <v>257</v>
      </c>
      <c r="C404" s="343" t="s">
        <v>258</v>
      </c>
      <c r="D404" s="332" t="s">
        <v>253</v>
      </c>
      <c r="E404" s="506"/>
      <c r="F404" s="504" t="s">
        <v>536</v>
      </c>
    </row>
    <row r="405" spans="1:6" x14ac:dyDescent="0.2">
      <c r="A405" s="791">
        <v>7</v>
      </c>
      <c r="B405" s="792" t="s">
        <v>260</v>
      </c>
      <c r="C405" s="371" t="s">
        <v>261</v>
      </c>
      <c r="D405" s="460" t="s">
        <v>255</v>
      </c>
      <c r="E405" s="461">
        <f>E399/1000*E404</f>
        <v>0</v>
      </c>
      <c r="F405" s="462" t="s">
        <v>323</v>
      </c>
    </row>
    <row r="406" spans="1:6" x14ac:dyDescent="0.2">
      <c r="A406" s="779"/>
      <c r="B406" s="793"/>
      <c r="C406" s="463" t="s">
        <v>264</v>
      </c>
      <c r="D406" s="464" t="s">
        <v>259</v>
      </c>
      <c r="E406" s="465"/>
      <c r="F406" s="466" t="s">
        <v>487</v>
      </c>
    </row>
    <row r="407" spans="1:6" ht="13.5" thickBot="1" x14ac:dyDescent="0.25">
      <c r="A407" s="780"/>
      <c r="B407" s="794"/>
      <c r="C407" s="341" t="s">
        <v>266</v>
      </c>
      <c r="D407" s="335" t="s">
        <v>262</v>
      </c>
      <c r="E407" s="336">
        <f>E405*E406</f>
        <v>0</v>
      </c>
      <c r="F407" s="337" t="s">
        <v>332</v>
      </c>
    </row>
    <row r="408" spans="1:6" ht="13.5" thickBot="1" x14ac:dyDescent="0.25">
      <c r="A408" s="347"/>
      <c r="B408" s="784" t="s">
        <v>401</v>
      </c>
      <c r="C408" s="785"/>
      <c r="D408" s="348" t="s">
        <v>265</v>
      </c>
      <c r="E408" s="405">
        <f>E403+E407</f>
        <v>0</v>
      </c>
      <c r="F408" s="349" t="s">
        <v>334</v>
      </c>
    </row>
    <row r="410" spans="1:6" ht="13.5" thickBot="1" x14ac:dyDescent="0.25">
      <c r="A410" s="325" t="s">
        <v>507</v>
      </c>
    </row>
    <row r="411" spans="1:6" ht="13.5" thickBot="1" x14ac:dyDescent="0.25">
      <c r="A411" s="326" t="s">
        <v>0</v>
      </c>
      <c r="B411" s="770" t="s">
        <v>319</v>
      </c>
      <c r="C411" s="771"/>
      <c r="D411" s="775"/>
      <c r="E411" s="776"/>
      <c r="F411" s="519" t="s">
        <v>1</v>
      </c>
    </row>
    <row r="412" spans="1:6" ht="13.5" thickBot="1" x14ac:dyDescent="0.25">
      <c r="A412" s="514">
        <v>1</v>
      </c>
      <c r="B412" s="775" t="s">
        <v>229</v>
      </c>
      <c r="C412" s="776"/>
      <c r="D412" s="777"/>
      <c r="E412" s="778"/>
      <c r="F412" s="327" t="s">
        <v>536</v>
      </c>
    </row>
    <row r="413" spans="1:6" ht="13.5" customHeight="1" x14ac:dyDescent="0.2">
      <c r="A413" s="764">
        <v>2</v>
      </c>
      <c r="B413" s="767" t="s">
        <v>230</v>
      </c>
      <c r="C413" s="363" t="s">
        <v>231</v>
      </c>
      <c r="D413" s="798"/>
      <c r="E413" s="799"/>
      <c r="F413" s="795" t="s">
        <v>537</v>
      </c>
    </row>
    <row r="414" spans="1:6" x14ac:dyDescent="0.2">
      <c r="A414" s="765"/>
      <c r="B414" s="768"/>
      <c r="C414" s="452" t="s">
        <v>232</v>
      </c>
      <c r="D414" s="806" t="s">
        <v>359</v>
      </c>
      <c r="E414" s="807"/>
      <c r="F414" s="796"/>
    </row>
    <row r="415" spans="1:6" x14ac:dyDescent="0.2">
      <c r="A415" s="765"/>
      <c r="B415" s="768"/>
      <c r="C415" s="452" t="s">
        <v>234</v>
      </c>
      <c r="D415" s="806" t="s">
        <v>235</v>
      </c>
      <c r="E415" s="807"/>
      <c r="F415" s="796"/>
    </row>
    <row r="416" spans="1:6" ht="13.5" thickBot="1" x14ac:dyDescent="0.25">
      <c r="A416" s="766"/>
      <c r="B416" s="769"/>
      <c r="C416" s="328" t="s">
        <v>236</v>
      </c>
      <c r="D416" s="800" t="s">
        <v>402</v>
      </c>
      <c r="E416" s="801"/>
      <c r="F416" s="797"/>
    </row>
    <row r="417" spans="1:6" x14ac:dyDescent="0.2">
      <c r="A417" s="779">
        <v>3</v>
      </c>
      <c r="B417" s="781" t="s">
        <v>337</v>
      </c>
      <c r="C417" s="418" t="s">
        <v>338</v>
      </c>
      <c r="D417" s="419" t="s">
        <v>239</v>
      </c>
      <c r="E417" s="420"/>
      <c r="F417" s="816" t="s">
        <v>536</v>
      </c>
    </row>
    <row r="418" spans="1:6" x14ac:dyDescent="0.2">
      <c r="A418" s="779"/>
      <c r="B418" s="782"/>
      <c r="C418" s="421" t="s">
        <v>339</v>
      </c>
      <c r="D418" s="422" t="s">
        <v>241</v>
      </c>
      <c r="E418" s="423"/>
      <c r="F418" s="817"/>
    </row>
    <row r="419" spans="1:6" ht="13.5" thickBot="1" x14ac:dyDescent="0.25">
      <c r="A419" s="780"/>
      <c r="B419" s="783"/>
      <c r="C419" s="371" t="s">
        <v>340</v>
      </c>
      <c r="D419" s="356" t="s">
        <v>243</v>
      </c>
      <c r="E419" s="345">
        <f>E417+E418</f>
        <v>0</v>
      </c>
      <c r="F419" s="340" t="s">
        <v>292</v>
      </c>
    </row>
    <row r="420" spans="1:6" x14ac:dyDescent="0.2">
      <c r="A420" s="764">
        <v>4</v>
      </c>
      <c r="B420" s="786" t="s">
        <v>341</v>
      </c>
      <c r="C420" s="350" t="s">
        <v>278</v>
      </c>
      <c r="D420" s="453" t="s">
        <v>247</v>
      </c>
      <c r="E420" s="454"/>
      <c r="F420" s="455" t="s">
        <v>486</v>
      </c>
    </row>
    <row r="421" spans="1:6" x14ac:dyDescent="0.2">
      <c r="A421" s="765"/>
      <c r="B421" s="787"/>
      <c r="C421" s="366" t="s">
        <v>363</v>
      </c>
      <c r="D421" s="438" t="s">
        <v>250</v>
      </c>
      <c r="E421" s="475"/>
      <c r="F421" s="440" t="s">
        <v>486</v>
      </c>
    </row>
    <row r="422" spans="1:6" x14ac:dyDescent="0.2">
      <c r="A422" s="765"/>
      <c r="B422" s="787"/>
      <c r="C422" s="354" t="s">
        <v>282</v>
      </c>
      <c r="D422" s="458" t="s">
        <v>253</v>
      </c>
      <c r="E422" s="479">
        <f>E420+E421</f>
        <v>0</v>
      </c>
      <c r="F422" s="444" t="s">
        <v>364</v>
      </c>
    </row>
    <row r="423" spans="1:6" ht="13.5" thickBot="1" x14ac:dyDescent="0.25">
      <c r="A423" s="766"/>
      <c r="B423" s="788"/>
      <c r="C423" s="374" t="s">
        <v>344</v>
      </c>
      <c r="D423" s="356" t="s">
        <v>255</v>
      </c>
      <c r="E423" s="359">
        <f>E417/1000*E422</f>
        <v>0</v>
      </c>
      <c r="F423" s="357" t="s">
        <v>323</v>
      </c>
    </row>
    <row r="424" spans="1:6" x14ac:dyDescent="0.2">
      <c r="A424" s="764">
        <v>5</v>
      </c>
      <c r="B424" s="786" t="s">
        <v>346</v>
      </c>
      <c r="C424" s="350" t="s">
        <v>278</v>
      </c>
      <c r="D424" s="453" t="s">
        <v>259</v>
      </c>
      <c r="E424" s="454"/>
      <c r="F424" s="455" t="s">
        <v>486</v>
      </c>
    </row>
    <row r="425" spans="1:6" x14ac:dyDescent="0.2">
      <c r="A425" s="765"/>
      <c r="B425" s="787"/>
      <c r="C425" s="366" t="s">
        <v>363</v>
      </c>
      <c r="D425" s="438" t="s">
        <v>262</v>
      </c>
      <c r="E425" s="475"/>
      <c r="F425" s="440" t="s">
        <v>486</v>
      </c>
    </row>
    <row r="426" spans="1:6" x14ac:dyDescent="0.2">
      <c r="A426" s="765"/>
      <c r="B426" s="787"/>
      <c r="C426" s="354" t="s">
        <v>282</v>
      </c>
      <c r="D426" s="458" t="s">
        <v>265</v>
      </c>
      <c r="E426" s="479">
        <f>E424+E425</f>
        <v>0</v>
      </c>
      <c r="F426" s="444" t="s">
        <v>365</v>
      </c>
    </row>
    <row r="427" spans="1:6" ht="13.5" thickBot="1" x14ac:dyDescent="0.25">
      <c r="A427" s="766"/>
      <c r="B427" s="788"/>
      <c r="C427" s="374" t="s">
        <v>349</v>
      </c>
      <c r="D427" s="356" t="s">
        <v>267</v>
      </c>
      <c r="E427" s="359">
        <f>E418/1000*E426</f>
        <v>0</v>
      </c>
      <c r="F427" s="357" t="s">
        <v>366</v>
      </c>
    </row>
    <row r="428" spans="1:6" ht="13.5" thickBot="1" x14ac:dyDescent="0.25">
      <c r="A428" s="514">
        <v>6</v>
      </c>
      <c r="B428" s="789" t="s">
        <v>367</v>
      </c>
      <c r="C428" s="790"/>
      <c r="D428" s="335" t="s">
        <v>270</v>
      </c>
      <c r="E428" s="336">
        <f>E423+E427</f>
        <v>0</v>
      </c>
      <c r="F428" s="337" t="s">
        <v>325</v>
      </c>
    </row>
    <row r="429" spans="1:6" ht="13.5" thickBot="1" x14ac:dyDescent="0.25">
      <c r="A429" s="514">
        <v>7</v>
      </c>
      <c r="B429" s="522" t="s">
        <v>257</v>
      </c>
      <c r="C429" s="343" t="s">
        <v>258</v>
      </c>
      <c r="D429" s="332" t="s">
        <v>299</v>
      </c>
      <c r="E429" s="368"/>
      <c r="F429" s="334" t="s">
        <v>487</v>
      </c>
    </row>
    <row r="430" spans="1:6" x14ac:dyDescent="0.2">
      <c r="A430" s="791">
        <v>8</v>
      </c>
      <c r="B430" s="792" t="s">
        <v>260</v>
      </c>
      <c r="C430" s="371" t="s">
        <v>261</v>
      </c>
      <c r="D430" s="460" t="s">
        <v>301</v>
      </c>
      <c r="E430" s="484">
        <f>E419/1000*E429</f>
        <v>0</v>
      </c>
      <c r="F430" s="462" t="s">
        <v>368</v>
      </c>
    </row>
    <row r="431" spans="1:6" x14ac:dyDescent="0.2">
      <c r="A431" s="779"/>
      <c r="B431" s="793"/>
      <c r="C431" s="463" t="s">
        <v>264</v>
      </c>
      <c r="D431" s="464" t="s">
        <v>303</v>
      </c>
      <c r="E431" s="465"/>
      <c r="F431" s="466" t="s">
        <v>487</v>
      </c>
    </row>
    <row r="432" spans="1:6" ht="13.5" thickBot="1" x14ac:dyDescent="0.25">
      <c r="A432" s="780"/>
      <c r="B432" s="794"/>
      <c r="C432" s="341" t="s">
        <v>266</v>
      </c>
      <c r="D432" s="335" t="s">
        <v>305</v>
      </c>
      <c r="E432" s="336">
        <f>E430*E431</f>
        <v>0</v>
      </c>
      <c r="F432" s="337" t="s">
        <v>369</v>
      </c>
    </row>
    <row r="433" spans="1:6" ht="13.5" thickBot="1" x14ac:dyDescent="0.25">
      <c r="A433" s="347"/>
      <c r="B433" s="784" t="s">
        <v>403</v>
      </c>
      <c r="C433" s="785"/>
      <c r="D433" s="348" t="s">
        <v>306</v>
      </c>
      <c r="E433" s="405">
        <f>E428+E432</f>
        <v>0</v>
      </c>
      <c r="F433" s="349" t="s">
        <v>371</v>
      </c>
    </row>
    <row r="434" spans="1:6" ht="13.5" thickBot="1" x14ac:dyDescent="0.25"/>
    <row r="435" spans="1:6" ht="16.5" thickBot="1" x14ac:dyDescent="0.25">
      <c r="A435" s="827" t="s">
        <v>555</v>
      </c>
      <c r="B435" s="828"/>
      <c r="C435" s="828"/>
      <c r="D435" s="829"/>
      <c r="E435" s="408">
        <f>+E19+E38+E68+E89+E109+E127+E158+E189+E207+E233+E254+E275+E293+E316+E336+E354+E372+E390+E408+E433</f>
        <v>0</v>
      </c>
    </row>
  </sheetData>
  <mergeCells count="389">
    <mergeCell ref="A435:D435"/>
    <mergeCell ref="F167:F168"/>
    <mergeCell ref="F217:F218"/>
    <mergeCell ref="F242:F243"/>
    <mergeCell ref="F263:F264"/>
    <mergeCell ref="F280:F283"/>
    <mergeCell ref="F417:F418"/>
    <mergeCell ref="A4:A7"/>
    <mergeCell ref="B4:B7"/>
    <mergeCell ref="D4:E4"/>
    <mergeCell ref="F4:F7"/>
    <mergeCell ref="D5:E5"/>
    <mergeCell ref="D6:E6"/>
    <mergeCell ref="D7:E7"/>
    <mergeCell ref="F24:F27"/>
    <mergeCell ref="A29:A32"/>
    <mergeCell ref="B29:B32"/>
    <mergeCell ref="B33:C33"/>
    <mergeCell ref="A35:A37"/>
    <mergeCell ref="B35:B37"/>
    <mergeCell ref="B38:C38"/>
    <mergeCell ref="B41:C41"/>
    <mergeCell ref="D41:E41"/>
    <mergeCell ref="B42:C42"/>
    <mergeCell ref="D42:E42"/>
    <mergeCell ref="B2:C2"/>
    <mergeCell ref="D2:E2"/>
    <mergeCell ref="B3:C3"/>
    <mergeCell ref="D3:E3"/>
    <mergeCell ref="A24:A27"/>
    <mergeCell ref="B24:B27"/>
    <mergeCell ref="D24:E24"/>
    <mergeCell ref="B9:C9"/>
    <mergeCell ref="B10:C10"/>
    <mergeCell ref="A11:A14"/>
    <mergeCell ref="B11:B14"/>
    <mergeCell ref="A16:A18"/>
    <mergeCell ref="B16:B18"/>
    <mergeCell ref="D25:E25"/>
    <mergeCell ref="D26:E26"/>
    <mergeCell ref="D27:E27"/>
    <mergeCell ref="B19:C19"/>
    <mergeCell ref="B22:C22"/>
    <mergeCell ref="D22:E22"/>
    <mergeCell ref="B23:C23"/>
    <mergeCell ref="D23:E23"/>
    <mergeCell ref="A43:A46"/>
    <mergeCell ref="B43:B46"/>
    <mergeCell ref="D43:E43"/>
    <mergeCell ref="F43:F46"/>
    <mergeCell ref="D44:E44"/>
    <mergeCell ref="D45:E45"/>
    <mergeCell ref="D46:E46"/>
    <mergeCell ref="A47:A49"/>
    <mergeCell ref="A50:A54"/>
    <mergeCell ref="B50:B54"/>
    <mergeCell ref="F47:F48"/>
    <mergeCell ref="B55:C55"/>
    <mergeCell ref="A56:A59"/>
    <mergeCell ref="B56:B59"/>
    <mergeCell ref="A61:A63"/>
    <mergeCell ref="B61:B63"/>
    <mergeCell ref="A64:A66"/>
    <mergeCell ref="B64:B66"/>
    <mergeCell ref="B67:C67"/>
    <mergeCell ref="B68:C68"/>
    <mergeCell ref="B71:C71"/>
    <mergeCell ref="D71:E71"/>
    <mergeCell ref="B72:C72"/>
    <mergeCell ref="D72:E72"/>
    <mergeCell ref="A73:A76"/>
    <mergeCell ref="B73:B76"/>
    <mergeCell ref="D73:E73"/>
    <mergeCell ref="F73:F76"/>
    <mergeCell ref="D74:E74"/>
    <mergeCell ref="D75:E75"/>
    <mergeCell ref="D76:E76"/>
    <mergeCell ref="A77:A78"/>
    <mergeCell ref="B77:B78"/>
    <mergeCell ref="C77:C78"/>
    <mergeCell ref="D77:D78"/>
    <mergeCell ref="E77:E78"/>
    <mergeCell ref="A79:A83"/>
    <mergeCell ref="B79:B83"/>
    <mergeCell ref="F94:F97"/>
    <mergeCell ref="D95:E95"/>
    <mergeCell ref="D96:E96"/>
    <mergeCell ref="D97:E97"/>
    <mergeCell ref="B84:C84"/>
    <mergeCell ref="A86:A88"/>
    <mergeCell ref="B86:B88"/>
    <mergeCell ref="B89:C89"/>
    <mergeCell ref="B92:C92"/>
    <mergeCell ref="D92:E92"/>
    <mergeCell ref="B99:C99"/>
    <mergeCell ref="B100:C100"/>
    <mergeCell ref="B93:C93"/>
    <mergeCell ref="D93:E93"/>
    <mergeCell ref="A94:A97"/>
    <mergeCell ref="B94:B97"/>
    <mergeCell ref="D94:E94"/>
    <mergeCell ref="A114:A117"/>
    <mergeCell ref="B114:B117"/>
    <mergeCell ref="D114:E114"/>
    <mergeCell ref="A101:A104"/>
    <mergeCell ref="B101:B104"/>
    <mergeCell ref="A106:A108"/>
    <mergeCell ref="B106:B108"/>
    <mergeCell ref="B109:C109"/>
    <mergeCell ref="B112:C112"/>
    <mergeCell ref="F114:F117"/>
    <mergeCell ref="D115:E115"/>
    <mergeCell ref="D116:E116"/>
    <mergeCell ref="D117:E117"/>
    <mergeCell ref="D112:E112"/>
    <mergeCell ref="B113:C113"/>
    <mergeCell ref="D113:E113"/>
    <mergeCell ref="A119:A121"/>
    <mergeCell ref="B119:B121"/>
    <mergeCell ref="B122:C122"/>
    <mergeCell ref="A124:A126"/>
    <mergeCell ref="B124:B126"/>
    <mergeCell ref="B127:C127"/>
    <mergeCell ref="B130:C130"/>
    <mergeCell ref="D130:E130"/>
    <mergeCell ref="B131:C131"/>
    <mergeCell ref="D131:E131"/>
    <mergeCell ref="A132:A135"/>
    <mergeCell ref="B132:B135"/>
    <mergeCell ref="D132:E132"/>
    <mergeCell ref="F132:F135"/>
    <mergeCell ref="D133:E133"/>
    <mergeCell ref="D134:E134"/>
    <mergeCell ref="D135:E135"/>
    <mergeCell ref="A136:A138"/>
    <mergeCell ref="B136:B138"/>
    <mergeCell ref="A139:A145"/>
    <mergeCell ref="B139:B145"/>
    <mergeCell ref="A146:A152"/>
    <mergeCell ref="B146:B152"/>
    <mergeCell ref="F136:F137"/>
    <mergeCell ref="B153:C153"/>
    <mergeCell ref="A155:A157"/>
    <mergeCell ref="B155:B157"/>
    <mergeCell ref="B158:C158"/>
    <mergeCell ref="B161:C161"/>
    <mergeCell ref="D161:E161"/>
    <mergeCell ref="B162:C162"/>
    <mergeCell ref="D162:E162"/>
    <mergeCell ref="A163:A166"/>
    <mergeCell ref="B163:B166"/>
    <mergeCell ref="D163:E163"/>
    <mergeCell ref="F163:F166"/>
    <mergeCell ref="D164:E164"/>
    <mergeCell ref="D165:E165"/>
    <mergeCell ref="D166:E166"/>
    <mergeCell ref="A167:A169"/>
    <mergeCell ref="B167:B169"/>
    <mergeCell ref="A194:A197"/>
    <mergeCell ref="B194:B197"/>
    <mergeCell ref="D194:E194"/>
    <mergeCell ref="A170:A176"/>
    <mergeCell ref="B170:B176"/>
    <mergeCell ref="A177:A183"/>
    <mergeCell ref="B177:B183"/>
    <mergeCell ref="B184:C184"/>
    <mergeCell ref="A186:A188"/>
    <mergeCell ref="B186:B188"/>
    <mergeCell ref="F194:F197"/>
    <mergeCell ref="D195:E195"/>
    <mergeCell ref="D196:E196"/>
    <mergeCell ref="D197:E197"/>
    <mergeCell ref="B189:C189"/>
    <mergeCell ref="B192:C192"/>
    <mergeCell ref="D192:E192"/>
    <mergeCell ref="B193:C193"/>
    <mergeCell ref="D193:E193"/>
    <mergeCell ref="A199:A201"/>
    <mergeCell ref="B199:B201"/>
    <mergeCell ref="B202:C202"/>
    <mergeCell ref="A204:A206"/>
    <mergeCell ref="B204:B206"/>
    <mergeCell ref="B207:C207"/>
    <mergeCell ref="B211:C211"/>
    <mergeCell ref="D211:E211"/>
    <mergeCell ref="B212:C212"/>
    <mergeCell ref="D212:E212"/>
    <mergeCell ref="A213:A216"/>
    <mergeCell ref="B213:B216"/>
    <mergeCell ref="D213:E213"/>
    <mergeCell ref="F213:F216"/>
    <mergeCell ref="D214:E214"/>
    <mergeCell ref="D215:E215"/>
    <mergeCell ref="D216:E216"/>
    <mergeCell ref="A217:A219"/>
    <mergeCell ref="B217:B219"/>
    <mergeCell ref="A220:A223"/>
    <mergeCell ref="B220:B223"/>
    <mergeCell ref="A224:A227"/>
    <mergeCell ref="B224:B227"/>
    <mergeCell ref="B228:C228"/>
    <mergeCell ref="A230:A232"/>
    <mergeCell ref="B230:B232"/>
    <mergeCell ref="B233:C233"/>
    <mergeCell ref="B236:C236"/>
    <mergeCell ref="D236:E236"/>
    <mergeCell ref="B237:C237"/>
    <mergeCell ref="D237:E237"/>
    <mergeCell ref="A238:A241"/>
    <mergeCell ref="B238:B241"/>
    <mergeCell ref="D238:E238"/>
    <mergeCell ref="F238:F241"/>
    <mergeCell ref="D239:E239"/>
    <mergeCell ref="D240:E240"/>
    <mergeCell ref="D241:E241"/>
    <mergeCell ref="A242:A244"/>
    <mergeCell ref="B242:B244"/>
    <mergeCell ref="A245:A246"/>
    <mergeCell ref="B245:B246"/>
    <mergeCell ref="A247:A248"/>
    <mergeCell ref="B247:B248"/>
    <mergeCell ref="B249:C249"/>
    <mergeCell ref="A251:A253"/>
    <mergeCell ref="B251:B253"/>
    <mergeCell ref="B254:C254"/>
    <mergeCell ref="B257:C257"/>
    <mergeCell ref="D257:E257"/>
    <mergeCell ref="B258:C258"/>
    <mergeCell ref="D258:E258"/>
    <mergeCell ref="A259:A262"/>
    <mergeCell ref="B259:B262"/>
    <mergeCell ref="D259:E259"/>
    <mergeCell ref="F259:F262"/>
    <mergeCell ref="D260:E260"/>
    <mergeCell ref="D261:E261"/>
    <mergeCell ref="D262:E262"/>
    <mergeCell ref="A263:A265"/>
    <mergeCell ref="B263:B265"/>
    <mergeCell ref="A280:A283"/>
    <mergeCell ref="B280:B283"/>
    <mergeCell ref="D280:E280"/>
    <mergeCell ref="A266:A267"/>
    <mergeCell ref="B266:B267"/>
    <mergeCell ref="A268:A269"/>
    <mergeCell ref="B268:B269"/>
    <mergeCell ref="B270:C270"/>
    <mergeCell ref="A272:A274"/>
    <mergeCell ref="B272:B274"/>
    <mergeCell ref="D281:E281"/>
    <mergeCell ref="D282:E282"/>
    <mergeCell ref="D283:E283"/>
    <mergeCell ref="B275:C275"/>
    <mergeCell ref="B278:C278"/>
    <mergeCell ref="D278:E278"/>
    <mergeCell ref="B279:C279"/>
    <mergeCell ref="D279:E279"/>
    <mergeCell ref="A298:A301"/>
    <mergeCell ref="B298:B301"/>
    <mergeCell ref="D298:E298"/>
    <mergeCell ref="A285:A287"/>
    <mergeCell ref="B285:B287"/>
    <mergeCell ref="B288:C288"/>
    <mergeCell ref="A290:A292"/>
    <mergeCell ref="B290:B292"/>
    <mergeCell ref="B293:C293"/>
    <mergeCell ref="F298:F301"/>
    <mergeCell ref="D299:E299"/>
    <mergeCell ref="D300:E300"/>
    <mergeCell ref="D301:E301"/>
    <mergeCell ref="B296:C296"/>
    <mergeCell ref="D296:E296"/>
    <mergeCell ref="B297:C297"/>
    <mergeCell ref="D297:E297"/>
    <mergeCell ref="A321:A324"/>
    <mergeCell ref="B321:B324"/>
    <mergeCell ref="D321:E321"/>
    <mergeCell ref="A303:A306"/>
    <mergeCell ref="B303:B306"/>
    <mergeCell ref="B307:C307"/>
    <mergeCell ref="A308:A311"/>
    <mergeCell ref="B308:B311"/>
    <mergeCell ref="A313:A315"/>
    <mergeCell ref="B313:B315"/>
    <mergeCell ref="F321:F324"/>
    <mergeCell ref="D322:E322"/>
    <mergeCell ref="D323:E323"/>
    <mergeCell ref="D324:E324"/>
    <mergeCell ref="B316:C316"/>
    <mergeCell ref="B319:C319"/>
    <mergeCell ref="B336:C336"/>
    <mergeCell ref="B339:C339"/>
    <mergeCell ref="D339:E339"/>
    <mergeCell ref="B340:C340"/>
    <mergeCell ref="D340:E340"/>
    <mergeCell ref="D319:E319"/>
    <mergeCell ref="B320:C320"/>
    <mergeCell ref="D320:E320"/>
    <mergeCell ref="A341:A344"/>
    <mergeCell ref="B341:B344"/>
    <mergeCell ref="D341:E341"/>
    <mergeCell ref="B326:C326"/>
    <mergeCell ref="B327:C327"/>
    <mergeCell ref="A328:A331"/>
    <mergeCell ref="B328:B331"/>
    <mergeCell ref="A333:A335"/>
    <mergeCell ref="B333:B335"/>
    <mergeCell ref="F341:F344"/>
    <mergeCell ref="D342:E342"/>
    <mergeCell ref="D343:E343"/>
    <mergeCell ref="D344:E344"/>
    <mergeCell ref="F359:F362"/>
    <mergeCell ref="D360:E360"/>
    <mergeCell ref="D361:E361"/>
    <mergeCell ref="D362:E362"/>
    <mergeCell ref="B357:C357"/>
    <mergeCell ref="D357:E357"/>
    <mergeCell ref="B358:C358"/>
    <mergeCell ref="D358:E358"/>
    <mergeCell ref="B372:C372"/>
    <mergeCell ref="D375:E375"/>
    <mergeCell ref="B376:C376"/>
    <mergeCell ref="B359:B362"/>
    <mergeCell ref="D359:E359"/>
    <mergeCell ref="D376:E376"/>
    <mergeCell ref="A346:A348"/>
    <mergeCell ref="B346:B348"/>
    <mergeCell ref="B349:C349"/>
    <mergeCell ref="A351:A353"/>
    <mergeCell ref="B351:B353"/>
    <mergeCell ref="B354:C354"/>
    <mergeCell ref="A359:A362"/>
    <mergeCell ref="F395:F398"/>
    <mergeCell ref="D413:E413"/>
    <mergeCell ref="D411:E411"/>
    <mergeCell ref="D412:E412"/>
    <mergeCell ref="D398:E398"/>
    <mergeCell ref="A377:A380"/>
    <mergeCell ref="B377:B380"/>
    <mergeCell ref="D377:E377"/>
    <mergeCell ref="F377:F380"/>
    <mergeCell ref="D378:E378"/>
    <mergeCell ref="D379:E379"/>
    <mergeCell ref="D380:E380"/>
    <mergeCell ref="D395:E395"/>
    <mergeCell ref="F413:F416"/>
    <mergeCell ref="D414:E414"/>
    <mergeCell ref="D415:E415"/>
    <mergeCell ref="D416:E416"/>
    <mergeCell ref="B385:C385"/>
    <mergeCell ref="A387:A389"/>
    <mergeCell ref="B387:B389"/>
    <mergeCell ref="B390:C390"/>
    <mergeCell ref="D396:E396"/>
    <mergeCell ref="D397:E397"/>
    <mergeCell ref="A400:A402"/>
    <mergeCell ref="A417:A419"/>
    <mergeCell ref="B417:B419"/>
    <mergeCell ref="B47:B49"/>
    <mergeCell ref="B433:C433"/>
    <mergeCell ref="A420:A423"/>
    <mergeCell ref="B420:B423"/>
    <mergeCell ref="A424:A427"/>
    <mergeCell ref="B424:B427"/>
    <mergeCell ref="B428:C428"/>
    <mergeCell ref="A430:A432"/>
    <mergeCell ref="B430:B432"/>
    <mergeCell ref="B403:C403"/>
    <mergeCell ref="A405:A407"/>
    <mergeCell ref="B405:B407"/>
    <mergeCell ref="B408:C408"/>
    <mergeCell ref="B411:C411"/>
    <mergeCell ref="B412:C412"/>
    <mergeCell ref="A413:A416"/>
    <mergeCell ref="B413:B416"/>
    <mergeCell ref="A364:A366"/>
    <mergeCell ref="B364:B366"/>
    <mergeCell ref="B367:C367"/>
    <mergeCell ref="A369:A371"/>
    <mergeCell ref="B369:B371"/>
    <mergeCell ref="A395:A398"/>
    <mergeCell ref="B395:B398"/>
    <mergeCell ref="B375:C375"/>
    <mergeCell ref="A382:A384"/>
    <mergeCell ref="B382:B384"/>
    <mergeCell ref="B400:B402"/>
    <mergeCell ref="B393:C393"/>
    <mergeCell ref="D393:E393"/>
    <mergeCell ref="B394:C394"/>
    <mergeCell ref="D394:E394"/>
  </mergeCells>
  <pageMargins left="0.70866141732283472" right="0.70866141732283472" top="0.51181102362204722" bottom="0.15748031496062992" header="0.31496062992125984" footer="0.31496062992125984"/>
  <pageSetup scale="95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0" manualBreakCount="10">
    <brk id="39" max="5" man="1"/>
    <brk id="69" max="16383" man="1"/>
    <brk id="110" max="16383" man="1"/>
    <brk id="128" max="16383" man="1"/>
    <brk id="159" max="16383" man="1"/>
    <brk id="190" max="16383" man="1"/>
    <brk id="276" max="16383" man="1"/>
    <brk id="317" max="16383" man="1"/>
    <brk id="355" max="16383" man="1"/>
    <brk id="3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67"/>
  <sheetViews>
    <sheetView zoomScale="85" zoomScaleNormal="85" workbookViewId="0">
      <selection activeCell="J49" sqref="J49"/>
    </sheetView>
  </sheetViews>
  <sheetFormatPr defaultRowHeight="12.75" x14ac:dyDescent="0.2"/>
  <cols>
    <col min="1" max="1" width="6.28515625" customWidth="1"/>
    <col min="2" max="2" width="19.28515625" customWidth="1"/>
    <col min="3" max="3" width="24.28515625" customWidth="1"/>
    <col min="4" max="5" width="13.140625" customWidth="1"/>
    <col min="6" max="6" width="51.7109375" bestFit="1" customWidth="1"/>
  </cols>
  <sheetData>
    <row r="1" spans="1:6" ht="13.5" thickBot="1" x14ac:dyDescent="0.25">
      <c r="A1" s="325" t="s">
        <v>508</v>
      </c>
    </row>
    <row r="2" spans="1:6" ht="13.5" thickBot="1" x14ac:dyDescent="0.25">
      <c r="A2" s="326" t="s">
        <v>0</v>
      </c>
      <c r="B2" s="770" t="s">
        <v>272</v>
      </c>
      <c r="C2" s="771"/>
      <c r="D2" s="775"/>
      <c r="E2" s="776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ht="13.5" customHeight="1" thickBot="1" x14ac:dyDescent="0.25">
      <c r="A4" s="764">
        <v>2</v>
      </c>
      <c r="B4" s="767" t="s">
        <v>230</v>
      </c>
      <c r="C4" s="328" t="s">
        <v>231</v>
      </c>
      <c r="D4" s="798"/>
      <c r="E4" s="799"/>
      <c r="F4" s="795" t="s">
        <v>537</v>
      </c>
    </row>
    <row r="5" spans="1:6" ht="13.5" thickBot="1" x14ac:dyDescent="0.25">
      <c r="A5" s="765"/>
      <c r="B5" s="768"/>
      <c r="C5" s="329" t="s">
        <v>232</v>
      </c>
      <c r="D5" s="806" t="s">
        <v>404</v>
      </c>
      <c r="E5" s="807"/>
      <c r="F5" s="796"/>
    </row>
    <row r="6" spans="1:6" ht="13.5" thickBot="1" x14ac:dyDescent="0.25">
      <c r="A6" s="765"/>
      <c r="B6" s="768"/>
      <c r="C6" s="329" t="s">
        <v>234</v>
      </c>
      <c r="D6" s="806" t="s">
        <v>274</v>
      </c>
      <c r="E6" s="807"/>
      <c r="F6" s="796"/>
    </row>
    <row r="7" spans="1:6" ht="13.5" thickBot="1" x14ac:dyDescent="0.25">
      <c r="A7" s="766"/>
      <c r="B7" s="769"/>
      <c r="C7" s="328" t="s">
        <v>236</v>
      </c>
      <c r="D7" s="800" t="s">
        <v>275</v>
      </c>
      <c r="E7" s="801"/>
      <c r="F7" s="797"/>
    </row>
    <row r="8" spans="1:6" ht="13.5" thickBot="1" x14ac:dyDescent="0.25">
      <c r="A8" s="517">
        <v>3</v>
      </c>
      <c r="B8" s="515" t="s">
        <v>337</v>
      </c>
      <c r="C8" s="523" t="s">
        <v>276</v>
      </c>
      <c r="D8" s="525" t="s">
        <v>239</v>
      </c>
      <c r="E8" s="416"/>
      <c r="F8" s="417" t="s">
        <v>536</v>
      </c>
    </row>
    <row r="9" spans="1:6" ht="13.5" thickBot="1" x14ac:dyDescent="0.25">
      <c r="A9" s="376">
        <v>4</v>
      </c>
      <c r="B9" s="837" t="s">
        <v>240</v>
      </c>
      <c r="C9" s="838"/>
      <c r="D9" s="351" t="s">
        <v>241</v>
      </c>
      <c r="E9" s="352"/>
      <c r="F9" s="353" t="s">
        <v>511</v>
      </c>
    </row>
    <row r="10" spans="1:6" ht="13.5" thickBot="1" x14ac:dyDescent="0.25">
      <c r="A10" s="514">
        <v>5</v>
      </c>
      <c r="B10" s="789" t="s">
        <v>242</v>
      </c>
      <c r="C10" s="790"/>
      <c r="D10" s="335" t="s">
        <v>405</v>
      </c>
      <c r="E10" s="336">
        <f>E8/1000*E9</f>
        <v>0</v>
      </c>
      <c r="F10" s="337" t="s">
        <v>244</v>
      </c>
    </row>
    <row r="11" spans="1:6" ht="13.5" thickBot="1" x14ac:dyDescent="0.25">
      <c r="A11" s="514">
        <v>6</v>
      </c>
      <c r="B11" s="522" t="s">
        <v>257</v>
      </c>
      <c r="C11" s="343" t="s">
        <v>258</v>
      </c>
      <c r="D11" s="332" t="s">
        <v>247</v>
      </c>
      <c r="E11" s="368"/>
      <c r="F11" s="334" t="s">
        <v>487</v>
      </c>
    </row>
    <row r="12" spans="1:6" x14ac:dyDescent="0.2">
      <c r="A12" s="791">
        <v>7</v>
      </c>
      <c r="B12" s="792" t="s">
        <v>260</v>
      </c>
      <c r="C12" s="371" t="s">
        <v>261</v>
      </c>
      <c r="D12" s="460" t="s">
        <v>250</v>
      </c>
      <c r="E12" s="461">
        <f>E8/1000*E11</f>
        <v>0</v>
      </c>
      <c r="F12" s="462" t="s">
        <v>331</v>
      </c>
    </row>
    <row r="13" spans="1:6" x14ac:dyDescent="0.2">
      <c r="A13" s="779"/>
      <c r="B13" s="793"/>
      <c r="C13" s="463" t="s">
        <v>264</v>
      </c>
      <c r="D13" s="464" t="s">
        <v>253</v>
      </c>
      <c r="E13" s="465"/>
      <c r="F13" s="466" t="s">
        <v>487</v>
      </c>
    </row>
    <row r="14" spans="1:6" ht="13.5" thickBot="1" x14ac:dyDescent="0.25">
      <c r="A14" s="780"/>
      <c r="B14" s="794"/>
      <c r="C14" s="341" t="s">
        <v>266</v>
      </c>
      <c r="D14" s="335" t="s">
        <v>255</v>
      </c>
      <c r="E14" s="336">
        <f>E12*E13</f>
        <v>0</v>
      </c>
      <c r="F14" s="337" t="s">
        <v>256</v>
      </c>
    </row>
    <row r="15" spans="1:6" ht="13.5" thickBot="1" x14ac:dyDescent="0.25">
      <c r="A15" s="347"/>
      <c r="B15" s="784" t="s">
        <v>406</v>
      </c>
      <c r="C15" s="785"/>
      <c r="D15" s="348" t="s">
        <v>259</v>
      </c>
      <c r="E15" s="405">
        <f>E10+E14</f>
        <v>0</v>
      </c>
      <c r="F15" s="349" t="s">
        <v>407</v>
      </c>
    </row>
    <row r="17" spans="1:6" ht="13.5" thickBot="1" x14ac:dyDescent="0.25">
      <c r="A17" s="325" t="s">
        <v>509</v>
      </c>
    </row>
    <row r="18" spans="1:6" ht="13.5" thickBot="1" x14ac:dyDescent="0.25">
      <c r="A18" s="326" t="s">
        <v>0</v>
      </c>
      <c r="B18" s="770" t="s">
        <v>319</v>
      </c>
      <c r="C18" s="771"/>
      <c r="D18" s="775"/>
      <c r="E18" s="776"/>
      <c r="F18" s="519" t="s">
        <v>1</v>
      </c>
    </row>
    <row r="19" spans="1:6" ht="13.5" thickBot="1" x14ac:dyDescent="0.25">
      <c r="A19" s="514">
        <v>1</v>
      </c>
      <c r="B19" s="775" t="s">
        <v>229</v>
      </c>
      <c r="C19" s="776"/>
      <c r="D19" s="777"/>
      <c r="E19" s="778"/>
      <c r="F19" s="327" t="s">
        <v>536</v>
      </c>
    </row>
    <row r="20" spans="1:6" ht="13.5" customHeight="1" thickBot="1" x14ac:dyDescent="0.25">
      <c r="A20" s="764">
        <v>2</v>
      </c>
      <c r="B20" s="767" t="s">
        <v>230</v>
      </c>
      <c r="C20" s="328" t="s">
        <v>231</v>
      </c>
      <c r="D20" s="798"/>
      <c r="E20" s="799"/>
      <c r="F20" s="795" t="s">
        <v>537</v>
      </c>
    </row>
    <row r="21" spans="1:6" ht="13.5" thickBot="1" x14ac:dyDescent="0.25">
      <c r="A21" s="765"/>
      <c r="B21" s="768"/>
      <c r="C21" s="329" t="s">
        <v>232</v>
      </c>
      <c r="D21" s="806" t="s">
        <v>408</v>
      </c>
      <c r="E21" s="807"/>
      <c r="F21" s="796"/>
    </row>
    <row r="22" spans="1:6" ht="13.5" thickBot="1" x14ac:dyDescent="0.25">
      <c r="A22" s="765"/>
      <c r="B22" s="768"/>
      <c r="C22" s="329" t="s">
        <v>234</v>
      </c>
      <c r="D22" s="806" t="s">
        <v>235</v>
      </c>
      <c r="E22" s="807"/>
      <c r="F22" s="796"/>
    </row>
    <row r="23" spans="1:6" ht="13.5" thickBot="1" x14ac:dyDescent="0.25">
      <c r="A23" s="766"/>
      <c r="B23" s="769"/>
      <c r="C23" s="328" t="s">
        <v>236</v>
      </c>
      <c r="D23" s="800" t="s">
        <v>362</v>
      </c>
      <c r="E23" s="801"/>
      <c r="F23" s="797"/>
    </row>
    <row r="24" spans="1:6" x14ac:dyDescent="0.2">
      <c r="A24" s="779">
        <v>3</v>
      </c>
      <c r="B24" s="781" t="s">
        <v>337</v>
      </c>
      <c r="C24" s="523" t="s">
        <v>338</v>
      </c>
      <c r="D24" s="485" t="s">
        <v>239</v>
      </c>
      <c r="E24" s="486"/>
      <c r="F24" s="816" t="s">
        <v>536</v>
      </c>
    </row>
    <row r="25" spans="1:6" x14ac:dyDescent="0.2">
      <c r="A25" s="779"/>
      <c r="B25" s="782"/>
      <c r="C25" s="463" t="s">
        <v>339</v>
      </c>
      <c r="D25" s="528" t="s">
        <v>241</v>
      </c>
      <c r="E25" s="487"/>
      <c r="F25" s="817"/>
    </row>
    <row r="26" spans="1:6" ht="13.5" thickBot="1" x14ac:dyDescent="0.25">
      <c r="A26" s="780"/>
      <c r="B26" s="783"/>
      <c r="C26" s="371" t="s">
        <v>340</v>
      </c>
      <c r="D26" s="356" t="s">
        <v>243</v>
      </c>
      <c r="E26" s="345">
        <f>E24+E25</f>
        <v>0</v>
      </c>
      <c r="F26" s="340" t="s">
        <v>292</v>
      </c>
    </row>
    <row r="27" spans="1:6" x14ac:dyDescent="0.2">
      <c r="A27" s="764">
        <v>4</v>
      </c>
      <c r="B27" s="786" t="s">
        <v>341</v>
      </c>
      <c r="C27" s="350" t="s">
        <v>278</v>
      </c>
      <c r="D27" s="453" t="s">
        <v>247</v>
      </c>
      <c r="E27" s="454"/>
      <c r="F27" s="455" t="s">
        <v>511</v>
      </c>
    </row>
    <row r="28" spans="1:6" x14ac:dyDescent="0.2">
      <c r="A28" s="765"/>
      <c r="B28" s="787"/>
      <c r="C28" s="366" t="s">
        <v>363</v>
      </c>
      <c r="D28" s="438" t="s">
        <v>250</v>
      </c>
      <c r="E28" s="475"/>
      <c r="F28" s="440" t="s">
        <v>511</v>
      </c>
    </row>
    <row r="29" spans="1:6" x14ac:dyDescent="0.2">
      <c r="A29" s="765"/>
      <c r="B29" s="787"/>
      <c r="C29" s="354" t="s">
        <v>282</v>
      </c>
      <c r="D29" s="458" t="s">
        <v>253</v>
      </c>
      <c r="E29" s="479">
        <f>E27+E28</f>
        <v>0</v>
      </c>
      <c r="F29" s="444" t="s">
        <v>364</v>
      </c>
    </row>
    <row r="30" spans="1:6" ht="13.5" thickBot="1" x14ac:dyDescent="0.25">
      <c r="A30" s="766"/>
      <c r="B30" s="788"/>
      <c r="C30" s="374" t="s">
        <v>344</v>
      </c>
      <c r="D30" s="356" t="s">
        <v>255</v>
      </c>
      <c r="E30" s="359">
        <f>E24/1000*E29</f>
        <v>0</v>
      </c>
      <c r="F30" s="357" t="s">
        <v>323</v>
      </c>
    </row>
    <row r="31" spans="1:6" x14ac:dyDescent="0.2">
      <c r="A31" s="764">
        <v>5</v>
      </c>
      <c r="B31" s="786" t="s">
        <v>346</v>
      </c>
      <c r="C31" s="350" t="s">
        <v>278</v>
      </c>
      <c r="D31" s="453" t="s">
        <v>259</v>
      </c>
      <c r="E31" s="454"/>
      <c r="F31" s="455" t="s">
        <v>511</v>
      </c>
    </row>
    <row r="32" spans="1:6" x14ac:dyDescent="0.2">
      <c r="A32" s="765"/>
      <c r="B32" s="787"/>
      <c r="C32" s="366" t="s">
        <v>363</v>
      </c>
      <c r="D32" s="438" t="s">
        <v>262</v>
      </c>
      <c r="E32" s="475"/>
      <c r="F32" s="440" t="s">
        <v>511</v>
      </c>
    </row>
    <row r="33" spans="1:6" x14ac:dyDescent="0.2">
      <c r="A33" s="765"/>
      <c r="B33" s="787"/>
      <c r="C33" s="354" t="s">
        <v>282</v>
      </c>
      <c r="D33" s="458" t="s">
        <v>265</v>
      </c>
      <c r="E33" s="479">
        <f>E31+E32</f>
        <v>0</v>
      </c>
      <c r="F33" s="444" t="s">
        <v>365</v>
      </c>
    </row>
    <row r="34" spans="1:6" ht="13.5" thickBot="1" x14ac:dyDescent="0.25">
      <c r="A34" s="766"/>
      <c r="B34" s="788"/>
      <c r="C34" s="374" t="s">
        <v>349</v>
      </c>
      <c r="D34" s="356" t="s">
        <v>267</v>
      </c>
      <c r="E34" s="359">
        <f>E25/1000*E33</f>
        <v>0</v>
      </c>
      <c r="F34" s="357" t="s">
        <v>366</v>
      </c>
    </row>
    <row r="35" spans="1:6" ht="13.5" thickBot="1" x14ac:dyDescent="0.25">
      <c r="A35" s="514">
        <v>6</v>
      </c>
      <c r="B35" s="789" t="s">
        <v>367</v>
      </c>
      <c r="C35" s="790"/>
      <c r="D35" s="335" t="s">
        <v>270</v>
      </c>
      <c r="E35" s="336">
        <f>E30+E34</f>
        <v>0</v>
      </c>
      <c r="F35" s="337" t="s">
        <v>325</v>
      </c>
    </row>
    <row r="36" spans="1:6" ht="13.5" thickBot="1" x14ac:dyDescent="0.25">
      <c r="A36" s="514">
        <v>7</v>
      </c>
      <c r="B36" s="522" t="s">
        <v>257</v>
      </c>
      <c r="C36" s="343" t="s">
        <v>258</v>
      </c>
      <c r="D36" s="332" t="s">
        <v>299</v>
      </c>
      <c r="E36" s="368"/>
      <c r="F36" s="334" t="s">
        <v>487</v>
      </c>
    </row>
    <row r="37" spans="1:6" x14ac:dyDescent="0.2">
      <c r="A37" s="791">
        <v>8</v>
      </c>
      <c r="B37" s="792" t="s">
        <v>260</v>
      </c>
      <c r="C37" s="371" t="s">
        <v>261</v>
      </c>
      <c r="D37" s="460" t="s">
        <v>301</v>
      </c>
      <c r="E37" s="461">
        <f>E26/1000*E36</f>
        <v>0</v>
      </c>
      <c r="F37" s="462" t="s">
        <v>368</v>
      </c>
    </row>
    <row r="38" spans="1:6" x14ac:dyDescent="0.2">
      <c r="A38" s="779"/>
      <c r="B38" s="793"/>
      <c r="C38" s="463" t="s">
        <v>264</v>
      </c>
      <c r="D38" s="464" t="s">
        <v>303</v>
      </c>
      <c r="E38" s="465"/>
      <c r="F38" s="466" t="s">
        <v>487</v>
      </c>
    </row>
    <row r="39" spans="1:6" ht="13.5" thickBot="1" x14ac:dyDescent="0.25">
      <c r="A39" s="780"/>
      <c r="B39" s="794"/>
      <c r="C39" s="341" t="s">
        <v>266</v>
      </c>
      <c r="D39" s="335" t="s">
        <v>305</v>
      </c>
      <c r="E39" s="336">
        <f>E37*E38</f>
        <v>0</v>
      </c>
      <c r="F39" s="337" t="s">
        <v>369</v>
      </c>
    </row>
    <row r="40" spans="1:6" ht="13.5" thickBot="1" x14ac:dyDescent="0.25">
      <c r="A40" s="347"/>
      <c r="B40" s="784" t="s">
        <v>409</v>
      </c>
      <c r="C40" s="785"/>
      <c r="D40" s="348" t="s">
        <v>306</v>
      </c>
      <c r="E40" s="405">
        <f>E35+E39</f>
        <v>0</v>
      </c>
      <c r="F40" s="349" t="s">
        <v>371</v>
      </c>
    </row>
    <row r="42" spans="1:6" ht="13.5" thickBot="1" x14ac:dyDescent="0.25">
      <c r="A42" s="325" t="s">
        <v>510</v>
      </c>
    </row>
    <row r="43" spans="1:6" ht="13.5" thickBot="1" x14ac:dyDescent="0.25">
      <c r="A43" s="326" t="s">
        <v>0</v>
      </c>
      <c r="B43" s="770" t="s">
        <v>319</v>
      </c>
      <c r="C43" s="771"/>
      <c r="D43" s="775"/>
      <c r="E43" s="776"/>
      <c r="F43" s="519" t="s">
        <v>1</v>
      </c>
    </row>
    <row r="44" spans="1:6" ht="13.5" thickBot="1" x14ac:dyDescent="0.25">
      <c r="A44" s="514">
        <v>1</v>
      </c>
      <c r="B44" s="775" t="s">
        <v>229</v>
      </c>
      <c r="C44" s="776"/>
      <c r="D44" s="777"/>
      <c r="E44" s="778"/>
      <c r="F44" s="327" t="s">
        <v>536</v>
      </c>
    </row>
    <row r="45" spans="1:6" x14ac:dyDescent="0.2">
      <c r="A45" s="764">
        <v>2</v>
      </c>
      <c r="B45" s="767" t="s">
        <v>230</v>
      </c>
      <c r="C45" s="363" t="s">
        <v>231</v>
      </c>
      <c r="D45" s="798"/>
      <c r="E45" s="799"/>
      <c r="F45" s="795" t="s">
        <v>537</v>
      </c>
    </row>
    <row r="46" spans="1:6" x14ac:dyDescent="0.2">
      <c r="A46" s="765"/>
      <c r="B46" s="768"/>
      <c r="C46" s="452" t="s">
        <v>232</v>
      </c>
      <c r="D46" s="806" t="s">
        <v>408</v>
      </c>
      <c r="E46" s="807"/>
      <c r="F46" s="796"/>
    </row>
    <row r="47" spans="1:6" ht="13.5" thickBot="1" x14ac:dyDescent="0.25">
      <c r="A47" s="765"/>
      <c r="B47" s="768"/>
      <c r="C47" s="329" t="s">
        <v>234</v>
      </c>
      <c r="D47" s="833" t="s">
        <v>235</v>
      </c>
      <c r="E47" s="834"/>
      <c r="F47" s="796"/>
    </row>
    <row r="48" spans="1:6" ht="13.5" thickBot="1" x14ac:dyDescent="0.25">
      <c r="A48" s="766"/>
      <c r="B48" s="769"/>
      <c r="C48" s="328" t="s">
        <v>236</v>
      </c>
      <c r="D48" s="835" t="s">
        <v>527</v>
      </c>
      <c r="E48" s="836"/>
      <c r="F48" s="797"/>
    </row>
    <row r="49" spans="1:6" x14ac:dyDescent="0.2">
      <c r="A49" s="779">
        <v>3</v>
      </c>
      <c r="B49" s="781" t="s">
        <v>337</v>
      </c>
      <c r="C49" s="523" t="s">
        <v>338</v>
      </c>
      <c r="D49" s="485" t="s">
        <v>239</v>
      </c>
      <c r="E49" s="486"/>
      <c r="F49" s="816" t="s">
        <v>536</v>
      </c>
    </row>
    <row r="50" spans="1:6" x14ac:dyDescent="0.2">
      <c r="A50" s="779"/>
      <c r="B50" s="782"/>
      <c r="C50" s="463" t="s">
        <v>339</v>
      </c>
      <c r="D50" s="528" t="s">
        <v>241</v>
      </c>
      <c r="E50" s="487"/>
      <c r="F50" s="817"/>
    </row>
    <row r="51" spans="1:6" ht="13.5" thickBot="1" x14ac:dyDescent="0.25">
      <c r="A51" s="780"/>
      <c r="B51" s="783"/>
      <c r="C51" s="371" t="s">
        <v>340</v>
      </c>
      <c r="D51" s="356" t="s">
        <v>243</v>
      </c>
      <c r="E51" s="345">
        <f>E49+E50</f>
        <v>0</v>
      </c>
      <c r="F51" s="340" t="s">
        <v>292</v>
      </c>
    </row>
    <row r="52" spans="1:6" x14ac:dyDescent="0.2">
      <c r="A52" s="764">
        <v>4</v>
      </c>
      <c r="B52" s="786" t="s">
        <v>341</v>
      </c>
      <c r="C52" s="350" t="s">
        <v>278</v>
      </c>
      <c r="D52" s="453" t="s">
        <v>247</v>
      </c>
      <c r="E52" s="454"/>
      <c r="F52" s="455" t="s">
        <v>511</v>
      </c>
    </row>
    <row r="53" spans="1:6" x14ac:dyDescent="0.2">
      <c r="A53" s="765"/>
      <c r="B53" s="787"/>
      <c r="C53" s="366" t="s">
        <v>360</v>
      </c>
      <c r="D53" s="438" t="s">
        <v>250</v>
      </c>
      <c r="E53" s="475"/>
      <c r="F53" s="440" t="s">
        <v>511</v>
      </c>
    </row>
    <row r="54" spans="1:6" x14ac:dyDescent="0.2">
      <c r="A54" s="765"/>
      <c r="B54" s="787"/>
      <c r="C54" s="354" t="s">
        <v>282</v>
      </c>
      <c r="D54" s="458" t="s">
        <v>253</v>
      </c>
      <c r="E54" s="479">
        <f>E52+E53</f>
        <v>0</v>
      </c>
      <c r="F54" s="444" t="s">
        <v>364</v>
      </c>
    </row>
    <row r="55" spans="1:6" ht="13.5" thickBot="1" x14ac:dyDescent="0.25">
      <c r="A55" s="766"/>
      <c r="B55" s="788"/>
      <c r="C55" s="374" t="s">
        <v>344</v>
      </c>
      <c r="D55" s="356" t="s">
        <v>255</v>
      </c>
      <c r="E55" s="359">
        <f>E49/1000*E54</f>
        <v>0</v>
      </c>
      <c r="F55" s="357" t="s">
        <v>323</v>
      </c>
    </row>
    <row r="56" spans="1:6" x14ac:dyDescent="0.2">
      <c r="A56" s="764">
        <v>5</v>
      </c>
      <c r="B56" s="786" t="s">
        <v>346</v>
      </c>
      <c r="C56" s="350" t="s">
        <v>278</v>
      </c>
      <c r="D56" s="453" t="s">
        <v>259</v>
      </c>
      <c r="E56" s="454"/>
      <c r="F56" s="455" t="s">
        <v>511</v>
      </c>
    </row>
    <row r="57" spans="1:6" x14ac:dyDescent="0.2">
      <c r="A57" s="765"/>
      <c r="B57" s="787"/>
      <c r="C57" s="366" t="s">
        <v>360</v>
      </c>
      <c r="D57" s="438" t="s">
        <v>262</v>
      </c>
      <c r="E57" s="475"/>
      <c r="F57" s="440" t="s">
        <v>511</v>
      </c>
    </row>
    <row r="58" spans="1:6" x14ac:dyDescent="0.2">
      <c r="A58" s="765"/>
      <c r="B58" s="787"/>
      <c r="C58" s="354" t="s">
        <v>282</v>
      </c>
      <c r="D58" s="458" t="s">
        <v>265</v>
      </c>
      <c r="E58" s="479">
        <f>E56+E57</f>
        <v>0</v>
      </c>
      <c r="F58" s="444" t="s">
        <v>365</v>
      </c>
    </row>
    <row r="59" spans="1:6" ht="13.5" thickBot="1" x14ac:dyDescent="0.25">
      <c r="A59" s="766"/>
      <c r="B59" s="788"/>
      <c r="C59" s="374" t="s">
        <v>349</v>
      </c>
      <c r="D59" s="356" t="s">
        <v>267</v>
      </c>
      <c r="E59" s="359">
        <f>E50/1000*E58</f>
        <v>0</v>
      </c>
      <c r="F59" s="357" t="s">
        <v>366</v>
      </c>
    </row>
    <row r="60" spans="1:6" ht="13.5" thickBot="1" x14ac:dyDescent="0.25">
      <c r="A60" s="514">
        <v>6</v>
      </c>
      <c r="B60" s="789" t="s">
        <v>367</v>
      </c>
      <c r="C60" s="790"/>
      <c r="D60" s="335" t="s">
        <v>270</v>
      </c>
      <c r="E60" s="336">
        <f>E55+E59</f>
        <v>0</v>
      </c>
      <c r="F60" s="337" t="s">
        <v>325</v>
      </c>
    </row>
    <row r="61" spans="1:6" ht="13.5" thickBot="1" x14ac:dyDescent="0.25">
      <c r="A61" s="514">
        <v>7</v>
      </c>
      <c r="B61" s="522" t="s">
        <v>257</v>
      </c>
      <c r="C61" s="343" t="s">
        <v>258</v>
      </c>
      <c r="D61" s="332" t="s">
        <v>299</v>
      </c>
      <c r="E61" s="368"/>
      <c r="F61" s="334" t="s">
        <v>487</v>
      </c>
    </row>
    <row r="62" spans="1:6" x14ac:dyDescent="0.2">
      <c r="A62" s="791">
        <v>8</v>
      </c>
      <c r="B62" s="792" t="s">
        <v>260</v>
      </c>
      <c r="C62" s="371" t="s">
        <v>261</v>
      </c>
      <c r="D62" s="460" t="s">
        <v>301</v>
      </c>
      <c r="E62" s="461">
        <f>E51/1000*E61</f>
        <v>0</v>
      </c>
      <c r="F62" s="462" t="s">
        <v>368</v>
      </c>
    </row>
    <row r="63" spans="1:6" x14ac:dyDescent="0.2">
      <c r="A63" s="779"/>
      <c r="B63" s="793"/>
      <c r="C63" s="463" t="s">
        <v>264</v>
      </c>
      <c r="D63" s="464" t="s">
        <v>303</v>
      </c>
      <c r="E63" s="465"/>
      <c r="F63" s="466" t="s">
        <v>487</v>
      </c>
    </row>
    <row r="64" spans="1:6" ht="13.5" thickBot="1" x14ac:dyDescent="0.25">
      <c r="A64" s="780"/>
      <c r="B64" s="794"/>
      <c r="C64" s="341" t="s">
        <v>266</v>
      </c>
      <c r="D64" s="335" t="s">
        <v>305</v>
      </c>
      <c r="E64" s="336">
        <f>E62*E63</f>
        <v>0</v>
      </c>
      <c r="F64" s="337" t="s">
        <v>369</v>
      </c>
    </row>
    <row r="65" spans="1:6" ht="13.5" thickBot="1" x14ac:dyDescent="0.25">
      <c r="A65" s="347"/>
      <c r="B65" s="784" t="s">
        <v>410</v>
      </c>
      <c r="C65" s="785"/>
      <c r="D65" s="348" t="s">
        <v>306</v>
      </c>
      <c r="E65" s="405">
        <f>E60+E64</f>
        <v>0</v>
      </c>
      <c r="F65" s="349" t="s">
        <v>371</v>
      </c>
    </row>
    <row r="66" spans="1:6" ht="13.5" thickBot="1" x14ac:dyDescent="0.25"/>
    <row r="67" spans="1:6" ht="33" customHeight="1" thickBot="1" x14ac:dyDescent="0.25">
      <c r="A67" s="839" t="s">
        <v>556</v>
      </c>
      <c r="B67" s="840"/>
      <c r="C67" s="840"/>
      <c r="D67" s="841"/>
      <c r="E67" s="408">
        <f>+E15+E40+E65</f>
        <v>0</v>
      </c>
    </row>
  </sheetData>
  <mergeCells count="61">
    <mergeCell ref="A67:D67"/>
    <mergeCell ref="F49:F50"/>
    <mergeCell ref="F24:F25"/>
    <mergeCell ref="A4:A7"/>
    <mergeCell ref="B4:B7"/>
    <mergeCell ref="D4:E4"/>
    <mergeCell ref="F4:F7"/>
    <mergeCell ref="D5:E5"/>
    <mergeCell ref="D6:E6"/>
    <mergeCell ref="D7:E7"/>
    <mergeCell ref="A12:A14"/>
    <mergeCell ref="D21:E21"/>
    <mergeCell ref="D22:E22"/>
    <mergeCell ref="D23:E23"/>
    <mergeCell ref="A24:A26"/>
    <mergeCell ref="B24:B26"/>
    <mergeCell ref="A20:A23"/>
    <mergeCell ref="B2:C2"/>
    <mergeCell ref="D2:E2"/>
    <mergeCell ref="B3:C3"/>
    <mergeCell ref="D3:E3"/>
    <mergeCell ref="D20:E20"/>
    <mergeCell ref="B9:C9"/>
    <mergeCell ref="B10:C10"/>
    <mergeCell ref="B12:B14"/>
    <mergeCell ref="B15:C15"/>
    <mergeCell ref="B18:C18"/>
    <mergeCell ref="D18:E18"/>
    <mergeCell ref="B19:C19"/>
    <mergeCell ref="D19:E19"/>
    <mergeCell ref="B20:B23"/>
    <mergeCell ref="A27:A30"/>
    <mergeCell ref="B27:B30"/>
    <mergeCell ref="A31:A34"/>
    <mergeCell ref="B31:B34"/>
    <mergeCell ref="B35:C35"/>
    <mergeCell ref="D44:E44"/>
    <mergeCell ref="A45:A48"/>
    <mergeCell ref="B45:B48"/>
    <mergeCell ref="D45:E45"/>
    <mergeCell ref="A37:A39"/>
    <mergeCell ref="B37:B39"/>
    <mergeCell ref="B40:C40"/>
    <mergeCell ref="B43:C43"/>
    <mergeCell ref="D43:E43"/>
    <mergeCell ref="B65:C65"/>
    <mergeCell ref="F20:F23"/>
    <mergeCell ref="F45:F48"/>
    <mergeCell ref="A52:A55"/>
    <mergeCell ref="B52:B55"/>
    <mergeCell ref="A56:A59"/>
    <mergeCell ref="B56:B59"/>
    <mergeCell ref="B60:C60"/>
    <mergeCell ref="A62:A64"/>
    <mergeCell ref="B62:B64"/>
    <mergeCell ref="D46:E46"/>
    <mergeCell ref="D47:E47"/>
    <mergeCell ref="D48:E48"/>
    <mergeCell ref="A49:A51"/>
    <mergeCell ref="B49:B51"/>
    <mergeCell ref="B44:C44"/>
  </mergeCells>
  <pageMargins left="0.70866141732283472" right="0.70866141732283472" top="0.55118110236220474" bottom="0.35433070866141736" header="0.31496062992125984" footer="0.31496062992125984"/>
  <pageSetup scale="97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51"/>
  <sheetViews>
    <sheetView zoomScale="85" zoomScaleNormal="85" workbookViewId="0">
      <selection activeCell="J40" sqref="J40"/>
    </sheetView>
  </sheetViews>
  <sheetFormatPr defaultRowHeight="12.75" x14ac:dyDescent="0.2"/>
  <cols>
    <col min="2" max="2" width="16.85546875" bestFit="1" customWidth="1"/>
    <col min="3" max="3" width="21.7109375" bestFit="1" customWidth="1"/>
    <col min="4" max="5" width="13.140625" customWidth="1"/>
    <col min="6" max="6" width="51" bestFit="1" customWidth="1"/>
  </cols>
  <sheetData>
    <row r="1" spans="1:6" ht="15" customHeight="1" thickBot="1" x14ac:dyDescent="0.25">
      <c r="A1" s="377" t="s">
        <v>513</v>
      </c>
    </row>
    <row r="2" spans="1:6" ht="13.5" thickBot="1" x14ac:dyDescent="0.25">
      <c r="A2" s="326" t="s">
        <v>0</v>
      </c>
      <c r="B2" s="770" t="s">
        <v>411</v>
      </c>
      <c r="C2" s="771"/>
      <c r="D2" s="775"/>
      <c r="E2" s="776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s="8" customFormat="1" x14ac:dyDescent="0.2">
      <c r="A4" s="764">
        <v>2</v>
      </c>
      <c r="B4" s="767" t="s">
        <v>230</v>
      </c>
      <c r="C4" s="363" t="s">
        <v>231</v>
      </c>
      <c r="D4" s="798"/>
      <c r="E4" s="799"/>
      <c r="F4" s="795" t="s">
        <v>537</v>
      </c>
    </row>
    <row r="5" spans="1:6" s="8" customFormat="1" x14ac:dyDescent="0.2">
      <c r="A5" s="765"/>
      <c r="B5" s="768"/>
      <c r="C5" s="452" t="s">
        <v>232</v>
      </c>
      <c r="D5" s="810" t="s">
        <v>412</v>
      </c>
      <c r="E5" s="811"/>
      <c r="F5" s="796"/>
    </row>
    <row r="6" spans="1:6" s="8" customFormat="1" x14ac:dyDescent="0.2">
      <c r="A6" s="765"/>
      <c r="B6" s="768"/>
      <c r="C6" s="452" t="s">
        <v>234</v>
      </c>
      <c r="D6" s="810" t="s">
        <v>413</v>
      </c>
      <c r="E6" s="811"/>
      <c r="F6" s="796"/>
    </row>
    <row r="7" spans="1:6" s="8" customFormat="1" ht="13.5" thickBot="1" x14ac:dyDescent="0.25">
      <c r="A7" s="766"/>
      <c r="B7" s="769"/>
      <c r="C7" s="328" t="s">
        <v>236</v>
      </c>
      <c r="D7" s="800" t="s">
        <v>275</v>
      </c>
      <c r="E7" s="801"/>
      <c r="F7" s="797"/>
    </row>
    <row r="8" spans="1:6" ht="13.5" thickBot="1" x14ac:dyDescent="0.25">
      <c r="A8" s="517">
        <v>3</v>
      </c>
      <c r="B8" s="515" t="s">
        <v>337</v>
      </c>
      <c r="C8" s="523" t="s">
        <v>238</v>
      </c>
      <c r="D8" s="415" t="s">
        <v>239</v>
      </c>
      <c r="E8" s="416"/>
      <c r="F8" s="417" t="s">
        <v>536</v>
      </c>
    </row>
    <row r="9" spans="1:6" ht="13.5" thickBot="1" x14ac:dyDescent="0.25">
      <c r="A9" s="514">
        <v>4</v>
      </c>
      <c r="B9" s="775" t="s">
        <v>240</v>
      </c>
      <c r="C9" s="776"/>
      <c r="D9" s="332" t="s">
        <v>241</v>
      </c>
      <c r="E9" s="333"/>
      <c r="F9" s="334" t="s">
        <v>515</v>
      </c>
    </row>
    <row r="10" spans="1:6" ht="13.5" thickBot="1" x14ac:dyDescent="0.25">
      <c r="A10" s="514">
        <v>5</v>
      </c>
      <c r="B10" s="789" t="s">
        <v>242</v>
      </c>
      <c r="C10" s="790"/>
      <c r="D10" s="335" t="s">
        <v>243</v>
      </c>
      <c r="E10" s="336">
        <f>E8/1000*E9</f>
        <v>0</v>
      </c>
      <c r="F10" s="337" t="s">
        <v>244</v>
      </c>
    </row>
    <row r="11" spans="1:6" ht="13.5" thickBot="1" x14ac:dyDescent="0.25">
      <c r="A11" s="514">
        <v>6</v>
      </c>
      <c r="B11" s="522" t="s">
        <v>257</v>
      </c>
      <c r="C11" s="343" t="s">
        <v>258</v>
      </c>
      <c r="D11" s="332" t="s">
        <v>247</v>
      </c>
      <c r="E11" s="368"/>
      <c r="F11" s="334" t="s">
        <v>487</v>
      </c>
    </row>
    <row r="12" spans="1:6" x14ac:dyDescent="0.2">
      <c r="A12" s="791">
        <v>7</v>
      </c>
      <c r="B12" s="792" t="s">
        <v>260</v>
      </c>
      <c r="C12" s="371" t="s">
        <v>261</v>
      </c>
      <c r="D12" s="460" t="s">
        <v>250</v>
      </c>
      <c r="E12" s="461">
        <f>E8/1000*E11</f>
        <v>0</v>
      </c>
      <c r="F12" s="462" t="s">
        <v>331</v>
      </c>
    </row>
    <row r="13" spans="1:6" x14ac:dyDescent="0.2">
      <c r="A13" s="779"/>
      <c r="B13" s="793"/>
      <c r="C13" s="463" t="s">
        <v>264</v>
      </c>
      <c r="D13" s="464" t="s">
        <v>253</v>
      </c>
      <c r="E13" s="465"/>
      <c r="F13" s="466" t="s">
        <v>487</v>
      </c>
    </row>
    <row r="14" spans="1:6" ht="13.5" thickBot="1" x14ac:dyDescent="0.25">
      <c r="A14" s="780"/>
      <c r="B14" s="794"/>
      <c r="C14" s="341" t="s">
        <v>266</v>
      </c>
      <c r="D14" s="335" t="s">
        <v>255</v>
      </c>
      <c r="E14" s="336">
        <f>E12*E13</f>
        <v>0</v>
      </c>
      <c r="F14" s="337" t="s">
        <v>256</v>
      </c>
    </row>
    <row r="15" spans="1:6" ht="13.5" thickBot="1" x14ac:dyDescent="0.25">
      <c r="A15" s="347"/>
      <c r="B15" s="784" t="s">
        <v>414</v>
      </c>
      <c r="C15" s="785"/>
      <c r="D15" s="348" t="s">
        <v>259</v>
      </c>
      <c r="E15" s="405">
        <f>E10+E14</f>
        <v>0</v>
      </c>
      <c r="F15" s="349" t="s">
        <v>407</v>
      </c>
    </row>
    <row r="17" spans="1:6" ht="13.5" thickBot="1" x14ac:dyDescent="0.25">
      <c r="A17" s="325" t="s">
        <v>514</v>
      </c>
    </row>
    <row r="18" spans="1:6" ht="13.5" thickBot="1" x14ac:dyDescent="0.25">
      <c r="A18" s="326" t="s">
        <v>0</v>
      </c>
      <c r="B18" s="770" t="s">
        <v>411</v>
      </c>
      <c r="C18" s="771"/>
      <c r="D18" s="775"/>
      <c r="E18" s="776"/>
      <c r="F18" s="519" t="s">
        <v>1</v>
      </c>
    </row>
    <row r="19" spans="1:6" ht="13.5" thickBot="1" x14ac:dyDescent="0.25">
      <c r="A19" s="514">
        <v>1</v>
      </c>
      <c r="B19" s="775" t="s">
        <v>229</v>
      </c>
      <c r="C19" s="776"/>
      <c r="D19" s="777"/>
      <c r="E19" s="778"/>
      <c r="F19" s="327" t="s">
        <v>536</v>
      </c>
    </row>
    <row r="20" spans="1:6" s="8" customFormat="1" x14ac:dyDescent="0.2">
      <c r="A20" s="764">
        <v>2</v>
      </c>
      <c r="B20" s="767" t="s">
        <v>230</v>
      </c>
      <c r="C20" s="363" t="s">
        <v>231</v>
      </c>
      <c r="D20" s="798"/>
      <c r="E20" s="799"/>
      <c r="F20" s="795" t="s">
        <v>537</v>
      </c>
    </row>
    <row r="21" spans="1:6" s="8" customFormat="1" x14ac:dyDescent="0.2">
      <c r="A21" s="765"/>
      <c r="B21" s="768"/>
      <c r="C21" s="452" t="s">
        <v>232</v>
      </c>
      <c r="D21" s="810" t="s">
        <v>412</v>
      </c>
      <c r="E21" s="811"/>
      <c r="F21" s="796"/>
    </row>
    <row r="22" spans="1:6" s="8" customFormat="1" x14ac:dyDescent="0.2">
      <c r="A22" s="765"/>
      <c r="B22" s="768"/>
      <c r="C22" s="452" t="s">
        <v>234</v>
      </c>
      <c r="D22" s="810" t="s">
        <v>413</v>
      </c>
      <c r="E22" s="811"/>
      <c r="F22" s="796"/>
    </row>
    <row r="23" spans="1:6" s="8" customFormat="1" ht="13.5" thickBot="1" x14ac:dyDescent="0.25">
      <c r="A23" s="766"/>
      <c r="B23" s="769"/>
      <c r="C23" s="328" t="s">
        <v>236</v>
      </c>
      <c r="D23" s="800" t="s">
        <v>275</v>
      </c>
      <c r="E23" s="801"/>
      <c r="F23" s="797"/>
    </row>
    <row r="24" spans="1:6" ht="13.5" thickBot="1" x14ac:dyDescent="0.25">
      <c r="A24" s="517">
        <v>3</v>
      </c>
      <c r="B24" s="515" t="s">
        <v>337</v>
      </c>
      <c r="C24" s="523" t="s">
        <v>238</v>
      </c>
      <c r="D24" s="415" t="s">
        <v>239</v>
      </c>
      <c r="E24" s="416"/>
      <c r="F24" s="417" t="s">
        <v>536</v>
      </c>
    </row>
    <row r="25" spans="1:6" ht="13.5" thickBot="1" x14ac:dyDescent="0.25">
      <c r="A25" s="514">
        <v>4</v>
      </c>
      <c r="B25" s="775" t="s">
        <v>240</v>
      </c>
      <c r="C25" s="776"/>
      <c r="D25" s="332" t="s">
        <v>241</v>
      </c>
      <c r="E25" s="333"/>
      <c r="F25" s="334" t="s">
        <v>515</v>
      </c>
    </row>
    <row r="26" spans="1:6" ht="13.5" thickBot="1" x14ac:dyDescent="0.25">
      <c r="A26" s="514">
        <v>5</v>
      </c>
      <c r="B26" s="789" t="s">
        <v>242</v>
      </c>
      <c r="C26" s="790"/>
      <c r="D26" s="335" t="s">
        <v>243</v>
      </c>
      <c r="E26" s="336">
        <f>E24/1000*E25</f>
        <v>0</v>
      </c>
      <c r="F26" s="337" t="s">
        <v>244</v>
      </c>
    </row>
    <row r="27" spans="1:6" ht="13.5" thickBot="1" x14ac:dyDescent="0.25">
      <c r="A27" s="514">
        <v>6</v>
      </c>
      <c r="B27" s="522" t="s">
        <v>257</v>
      </c>
      <c r="C27" s="343" t="s">
        <v>258</v>
      </c>
      <c r="D27" s="332" t="s">
        <v>247</v>
      </c>
      <c r="E27" s="368"/>
      <c r="F27" s="334" t="s">
        <v>487</v>
      </c>
    </row>
    <row r="28" spans="1:6" x14ac:dyDescent="0.2">
      <c r="A28" s="791">
        <v>7</v>
      </c>
      <c r="B28" s="792" t="s">
        <v>260</v>
      </c>
      <c r="C28" s="371" t="s">
        <v>261</v>
      </c>
      <c r="D28" s="460" t="s">
        <v>250</v>
      </c>
      <c r="E28" s="461">
        <f>E24/1000*E27</f>
        <v>0</v>
      </c>
      <c r="F28" s="462" t="s">
        <v>331</v>
      </c>
    </row>
    <row r="29" spans="1:6" x14ac:dyDescent="0.2">
      <c r="A29" s="779"/>
      <c r="B29" s="793"/>
      <c r="C29" s="463" t="s">
        <v>264</v>
      </c>
      <c r="D29" s="464" t="s">
        <v>253</v>
      </c>
      <c r="E29" s="465"/>
      <c r="F29" s="466" t="s">
        <v>487</v>
      </c>
    </row>
    <row r="30" spans="1:6" ht="13.5" thickBot="1" x14ac:dyDescent="0.25">
      <c r="A30" s="780"/>
      <c r="B30" s="794"/>
      <c r="C30" s="341" t="s">
        <v>266</v>
      </c>
      <c r="D30" s="335" t="s">
        <v>255</v>
      </c>
      <c r="E30" s="336">
        <f>E28*E29</f>
        <v>0</v>
      </c>
      <c r="F30" s="337" t="s">
        <v>256</v>
      </c>
    </row>
    <row r="31" spans="1:6" ht="13.5" thickBot="1" x14ac:dyDescent="0.25">
      <c r="A31" s="347"/>
      <c r="B31" s="784" t="s">
        <v>415</v>
      </c>
      <c r="C31" s="785"/>
      <c r="D31" s="348" t="s">
        <v>259</v>
      </c>
      <c r="E31" s="405">
        <f>E26+E30</f>
        <v>0</v>
      </c>
      <c r="F31" s="349" t="s">
        <v>407</v>
      </c>
    </row>
    <row r="33" spans="1:6" ht="13.5" thickBot="1" x14ac:dyDescent="0.25">
      <c r="A33" s="325" t="s">
        <v>526</v>
      </c>
    </row>
    <row r="34" spans="1:6" ht="13.5" thickBot="1" x14ac:dyDescent="0.25">
      <c r="A34" s="326" t="s">
        <v>0</v>
      </c>
      <c r="B34" s="770" t="s">
        <v>411</v>
      </c>
      <c r="C34" s="771"/>
      <c r="D34" s="775"/>
      <c r="E34" s="776"/>
      <c r="F34" s="519" t="s">
        <v>1</v>
      </c>
    </row>
    <row r="35" spans="1:6" ht="13.5" thickBot="1" x14ac:dyDescent="0.25">
      <c r="A35" s="514">
        <v>1</v>
      </c>
      <c r="B35" s="775" t="s">
        <v>229</v>
      </c>
      <c r="C35" s="776"/>
      <c r="D35" s="777"/>
      <c r="E35" s="778"/>
      <c r="F35" s="327" t="s">
        <v>536</v>
      </c>
    </row>
    <row r="36" spans="1:6" s="8" customFormat="1" ht="13.5" thickBot="1" x14ac:dyDescent="0.25">
      <c r="A36" s="764">
        <v>2</v>
      </c>
      <c r="B36" s="767" t="s">
        <v>230</v>
      </c>
      <c r="C36" s="328" t="s">
        <v>231</v>
      </c>
      <c r="D36" s="777"/>
      <c r="E36" s="778"/>
      <c r="F36" s="795" t="s">
        <v>537</v>
      </c>
    </row>
    <row r="37" spans="1:6" s="8" customFormat="1" ht="13.5" thickBot="1" x14ac:dyDescent="0.25">
      <c r="A37" s="765"/>
      <c r="B37" s="768"/>
      <c r="C37" s="329" t="s">
        <v>232</v>
      </c>
      <c r="D37" s="835" t="s">
        <v>412</v>
      </c>
      <c r="E37" s="836"/>
      <c r="F37" s="796"/>
    </row>
    <row r="38" spans="1:6" s="8" customFormat="1" ht="13.5" thickBot="1" x14ac:dyDescent="0.25">
      <c r="A38" s="765"/>
      <c r="B38" s="768"/>
      <c r="C38" s="329" t="s">
        <v>234</v>
      </c>
      <c r="D38" s="835" t="s">
        <v>413</v>
      </c>
      <c r="E38" s="836"/>
      <c r="F38" s="796"/>
    </row>
    <row r="39" spans="1:6" s="8" customFormat="1" ht="13.5" thickBot="1" x14ac:dyDescent="0.25">
      <c r="A39" s="766"/>
      <c r="B39" s="769"/>
      <c r="C39" s="328" t="s">
        <v>236</v>
      </c>
      <c r="D39" s="835" t="s">
        <v>275</v>
      </c>
      <c r="E39" s="836"/>
      <c r="F39" s="797"/>
    </row>
    <row r="40" spans="1:6" ht="13.5" thickBot="1" x14ac:dyDescent="0.25">
      <c r="A40" s="517">
        <v>3</v>
      </c>
      <c r="B40" s="515" t="s">
        <v>337</v>
      </c>
      <c r="C40" s="523" t="s">
        <v>238</v>
      </c>
      <c r="D40" s="415" t="s">
        <v>239</v>
      </c>
      <c r="E40" s="416"/>
      <c r="F40" s="417" t="s">
        <v>536</v>
      </c>
    </row>
    <row r="41" spans="1:6" s="8" customFormat="1" x14ac:dyDescent="0.2">
      <c r="A41" s="764">
        <v>4</v>
      </c>
      <c r="B41" s="772" t="s">
        <v>277</v>
      </c>
      <c r="C41" s="350" t="s">
        <v>278</v>
      </c>
      <c r="D41" s="456" t="s">
        <v>241</v>
      </c>
      <c r="E41" s="454"/>
      <c r="F41" s="455" t="s">
        <v>515</v>
      </c>
    </row>
    <row r="42" spans="1:6" s="8" customFormat="1" x14ac:dyDescent="0.2">
      <c r="A42" s="765"/>
      <c r="B42" s="773"/>
      <c r="C42" s="366" t="s">
        <v>416</v>
      </c>
      <c r="D42" s="438" t="s">
        <v>243</v>
      </c>
      <c r="E42" s="475"/>
      <c r="F42" s="440" t="s">
        <v>515</v>
      </c>
    </row>
    <row r="43" spans="1:6" s="8" customFormat="1" ht="13.5" thickBot="1" x14ac:dyDescent="0.25">
      <c r="A43" s="766"/>
      <c r="B43" s="774"/>
      <c r="C43" s="358" t="s">
        <v>282</v>
      </c>
      <c r="D43" s="356" t="s">
        <v>247</v>
      </c>
      <c r="E43" s="359">
        <f>E41+E42</f>
        <v>0</v>
      </c>
      <c r="F43" s="357" t="s">
        <v>330</v>
      </c>
    </row>
    <row r="44" spans="1:6" ht="13.5" thickBot="1" x14ac:dyDescent="0.25">
      <c r="A44" s="514">
        <v>5</v>
      </c>
      <c r="B44" s="789" t="s">
        <v>242</v>
      </c>
      <c r="C44" s="790"/>
      <c r="D44" s="335" t="s">
        <v>250</v>
      </c>
      <c r="E44" s="336">
        <f>E40/1000*E43</f>
        <v>0</v>
      </c>
      <c r="F44" s="337" t="s">
        <v>331</v>
      </c>
    </row>
    <row r="45" spans="1:6" ht="13.5" thickBot="1" x14ac:dyDescent="0.25">
      <c r="A45" s="514">
        <v>6</v>
      </c>
      <c r="B45" s="522" t="s">
        <v>257</v>
      </c>
      <c r="C45" s="343" t="s">
        <v>258</v>
      </c>
      <c r="D45" s="332" t="s">
        <v>253</v>
      </c>
      <c r="E45" s="368"/>
      <c r="F45" s="334" t="s">
        <v>487</v>
      </c>
    </row>
    <row r="46" spans="1:6" x14ac:dyDescent="0.2">
      <c r="A46" s="791">
        <v>7</v>
      </c>
      <c r="B46" s="792" t="s">
        <v>260</v>
      </c>
      <c r="C46" s="371" t="s">
        <v>261</v>
      </c>
      <c r="D46" s="460" t="s">
        <v>255</v>
      </c>
      <c r="E46" s="461">
        <f>E40/1000*E45</f>
        <v>0</v>
      </c>
      <c r="F46" s="462" t="s">
        <v>323</v>
      </c>
    </row>
    <row r="47" spans="1:6" x14ac:dyDescent="0.2">
      <c r="A47" s="779"/>
      <c r="B47" s="793"/>
      <c r="C47" s="463" t="s">
        <v>264</v>
      </c>
      <c r="D47" s="464" t="s">
        <v>259</v>
      </c>
      <c r="E47" s="465"/>
      <c r="F47" s="466" t="s">
        <v>487</v>
      </c>
    </row>
    <row r="48" spans="1:6" ht="13.5" thickBot="1" x14ac:dyDescent="0.25">
      <c r="A48" s="780"/>
      <c r="B48" s="794"/>
      <c r="C48" s="341" t="s">
        <v>266</v>
      </c>
      <c r="D48" s="335" t="s">
        <v>262</v>
      </c>
      <c r="E48" s="336">
        <f>E46*E47</f>
        <v>0</v>
      </c>
      <c r="F48" s="337" t="s">
        <v>332</v>
      </c>
    </row>
    <row r="49" spans="1:6" ht="13.5" thickBot="1" x14ac:dyDescent="0.25">
      <c r="A49" s="347"/>
      <c r="B49" s="784" t="s">
        <v>417</v>
      </c>
      <c r="C49" s="785"/>
      <c r="D49" s="348" t="s">
        <v>265</v>
      </c>
      <c r="E49" s="405">
        <f>E44+E48</f>
        <v>0</v>
      </c>
      <c r="F49" s="349" t="s">
        <v>334</v>
      </c>
    </row>
    <row r="50" spans="1:6" ht="13.5" thickBot="1" x14ac:dyDescent="0.25"/>
    <row r="51" spans="1:6" ht="34.9" customHeight="1" thickBot="1" x14ac:dyDescent="0.25">
      <c r="A51" s="839" t="s">
        <v>557</v>
      </c>
      <c r="B51" s="840"/>
      <c r="C51" s="840"/>
      <c r="D51" s="841"/>
      <c r="E51" s="408">
        <f>+E15+E31+E49</f>
        <v>0</v>
      </c>
    </row>
  </sheetData>
  <mergeCells count="50">
    <mergeCell ref="A41:A43"/>
    <mergeCell ref="B41:B43"/>
    <mergeCell ref="B44:C44"/>
    <mergeCell ref="A46:A48"/>
    <mergeCell ref="B46:B48"/>
    <mergeCell ref="D34:E34"/>
    <mergeCell ref="A36:A39"/>
    <mergeCell ref="B36:B39"/>
    <mergeCell ref="D36:E36"/>
    <mergeCell ref="F36:F39"/>
    <mergeCell ref="D37:E37"/>
    <mergeCell ref="D38:E38"/>
    <mergeCell ref="D39:E39"/>
    <mergeCell ref="F20:F23"/>
    <mergeCell ref="D21:E21"/>
    <mergeCell ref="D22:E22"/>
    <mergeCell ref="D23:E23"/>
    <mergeCell ref="B25:C25"/>
    <mergeCell ref="B10:C10"/>
    <mergeCell ref="A4:A7"/>
    <mergeCell ref="A12:A14"/>
    <mergeCell ref="B15:C15"/>
    <mergeCell ref="B18:C18"/>
    <mergeCell ref="F4:F7"/>
    <mergeCell ref="D5:E5"/>
    <mergeCell ref="D6:E6"/>
    <mergeCell ref="D7:E7"/>
    <mergeCell ref="B9:C9"/>
    <mergeCell ref="B2:C2"/>
    <mergeCell ref="D2:E2"/>
    <mergeCell ref="B3:C3"/>
    <mergeCell ref="D3:E3"/>
    <mergeCell ref="B4:B7"/>
    <mergeCell ref="D4:E4"/>
    <mergeCell ref="A51:D51"/>
    <mergeCell ref="B12:B14"/>
    <mergeCell ref="B35:C35"/>
    <mergeCell ref="D35:E35"/>
    <mergeCell ref="B26:C26"/>
    <mergeCell ref="B49:C49"/>
    <mergeCell ref="A20:A23"/>
    <mergeCell ref="B20:B23"/>
    <mergeCell ref="D20:E20"/>
    <mergeCell ref="D18:E18"/>
    <mergeCell ref="B19:C19"/>
    <mergeCell ref="D19:E19"/>
    <mergeCell ref="A28:A30"/>
    <mergeCell ref="B28:B30"/>
    <mergeCell ref="B31:C31"/>
    <mergeCell ref="B34:C34"/>
  </mergeCells>
  <pageMargins left="0.70866141732283472" right="0.70866141732283472" top="0.55118110236220474" bottom="0.35433070866141736" header="0.31496062992125984" footer="0.31496062992125984"/>
  <pageSetup scale="99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80"/>
  <sheetViews>
    <sheetView topLeftCell="A33" zoomScale="85" zoomScaleNormal="85" workbookViewId="0">
      <selection activeCell="K69" sqref="K69"/>
    </sheetView>
  </sheetViews>
  <sheetFormatPr defaultRowHeight="12.75" x14ac:dyDescent="0.2"/>
  <cols>
    <col min="2" max="2" width="16.85546875" bestFit="1" customWidth="1"/>
    <col min="3" max="3" width="22.140625" customWidth="1"/>
    <col min="4" max="5" width="13.140625" customWidth="1"/>
    <col min="6" max="6" width="51.42578125" bestFit="1" customWidth="1"/>
  </cols>
  <sheetData>
    <row r="1" spans="1:6" ht="13.5" thickBot="1" x14ac:dyDescent="0.25">
      <c r="A1" s="325" t="s">
        <v>516</v>
      </c>
    </row>
    <row r="2" spans="1:6" ht="13.5" thickBot="1" x14ac:dyDescent="0.25">
      <c r="A2" s="326" t="s">
        <v>0</v>
      </c>
      <c r="B2" s="770" t="s">
        <v>212</v>
      </c>
      <c r="C2" s="771"/>
      <c r="D2" s="775"/>
      <c r="E2" s="776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s="8" customFormat="1" ht="13.5" customHeight="1" thickBot="1" x14ac:dyDescent="0.25">
      <c r="A4" s="764">
        <v>2</v>
      </c>
      <c r="B4" s="767" t="s">
        <v>230</v>
      </c>
      <c r="C4" s="328" t="s">
        <v>231</v>
      </c>
      <c r="D4" s="835"/>
      <c r="E4" s="836"/>
      <c r="F4" s="795" t="s">
        <v>537</v>
      </c>
    </row>
    <row r="5" spans="1:6" s="8" customFormat="1" ht="13.5" thickBot="1" x14ac:dyDescent="0.25">
      <c r="A5" s="765"/>
      <c r="B5" s="768"/>
      <c r="C5" s="329" t="s">
        <v>232</v>
      </c>
      <c r="D5" s="844" t="s">
        <v>326</v>
      </c>
      <c r="E5" s="845"/>
      <c r="F5" s="796"/>
    </row>
    <row r="6" spans="1:6" s="8" customFormat="1" ht="13.5" thickBot="1" x14ac:dyDescent="0.25">
      <c r="A6" s="765"/>
      <c r="B6" s="768"/>
      <c r="C6" s="329" t="s">
        <v>234</v>
      </c>
      <c r="D6" s="844" t="s">
        <v>418</v>
      </c>
      <c r="E6" s="845"/>
      <c r="F6" s="796"/>
    </row>
    <row r="7" spans="1:6" s="8" customFormat="1" ht="30" customHeight="1" thickBot="1" x14ac:dyDescent="0.25">
      <c r="A7" s="766"/>
      <c r="B7" s="769"/>
      <c r="C7" s="328" t="s">
        <v>236</v>
      </c>
      <c r="D7" s="846" t="s">
        <v>520</v>
      </c>
      <c r="E7" s="847"/>
      <c r="F7" s="797"/>
    </row>
    <row r="8" spans="1:6" x14ac:dyDescent="0.2">
      <c r="A8" s="791">
        <v>3</v>
      </c>
      <c r="B8" s="781" t="s">
        <v>237</v>
      </c>
      <c r="C8" s="821" t="s">
        <v>276</v>
      </c>
      <c r="D8" s="823" t="s">
        <v>239</v>
      </c>
      <c r="E8" s="825"/>
      <c r="F8" s="816" t="s">
        <v>536</v>
      </c>
    </row>
    <row r="9" spans="1:6" ht="13.5" thickBot="1" x14ac:dyDescent="0.25">
      <c r="A9" s="780"/>
      <c r="B9" s="783"/>
      <c r="C9" s="822"/>
      <c r="D9" s="824"/>
      <c r="E9" s="826"/>
      <c r="F9" s="830"/>
    </row>
    <row r="10" spans="1:6" s="8" customFormat="1" ht="13.5" thickBot="1" x14ac:dyDescent="0.25">
      <c r="A10" s="764">
        <v>4</v>
      </c>
      <c r="B10" s="772" t="s">
        <v>277</v>
      </c>
      <c r="C10" s="350" t="s">
        <v>278</v>
      </c>
      <c r="D10" s="351" t="s">
        <v>241</v>
      </c>
      <c r="E10" s="352"/>
      <c r="F10" s="353" t="s">
        <v>522</v>
      </c>
    </row>
    <row r="11" spans="1:6" s="8" customFormat="1" ht="13.5" thickBot="1" x14ac:dyDescent="0.25">
      <c r="A11" s="765"/>
      <c r="B11" s="773"/>
      <c r="C11" s="520" t="s">
        <v>419</v>
      </c>
      <c r="D11" s="355" t="s">
        <v>243</v>
      </c>
      <c r="E11" s="352"/>
      <c r="F11" s="353" t="s">
        <v>522</v>
      </c>
    </row>
    <row r="12" spans="1:6" s="8" customFormat="1" ht="13.5" thickBot="1" x14ac:dyDescent="0.25">
      <c r="A12" s="765"/>
      <c r="B12" s="773"/>
      <c r="C12" s="366" t="s">
        <v>329</v>
      </c>
      <c r="D12" s="355" t="s">
        <v>247</v>
      </c>
      <c r="E12" s="367"/>
      <c r="F12" s="353" t="s">
        <v>522</v>
      </c>
    </row>
    <row r="13" spans="1:6" s="8" customFormat="1" ht="13.5" thickBot="1" x14ac:dyDescent="0.25">
      <c r="A13" s="766"/>
      <c r="B13" s="774"/>
      <c r="C13" s="358" t="s">
        <v>282</v>
      </c>
      <c r="D13" s="356" t="s">
        <v>250</v>
      </c>
      <c r="E13" s="359">
        <f>E10+E11+E12</f>
        <v>0</v>
      </c>
      <c r="F13" s="357" t="s">
        <v>420</v>
      </c>
    </row>
    <row r="14" spans="1:6" ht="13.5" thickBot="1" x14ac:dyDescent="0.25">
      <c r="A14" s="514">
        <v>5</v>
      </c>
      <c r="B14" s="789" t="s">
        <v>242</v>
      </c>
      <c r="C14" s="790"/>
      <c r="D14" s="335" t="s">
        <v>253</v>
      </c>
      <c r="E14" s="336">
        <f>E8/1000*E13</f>
        <v>0</v>
      </c>
      <c r="F14" s="337" t="s">
        <v>284</v>
      </c>
    </row>
    <row r="15" spans="1:6" ht="13.5" thickBot="1" x14ac:dyDescent="0.25">
      <c r="A15" s="510">
        <v>6</v>
      </c>
      <c r="B15" s="378" t="s">
        <v>421</v>
      </c>
      <c r="C15" s="379" t="s">
        <v>422</v>
      </c>
      <c r="D15" s="380" t="s">
        <v>255</v>
      </c>
      <c r="E15" s="381"/>
      <c r="F15" s="382" t="s">
        <v>522</v>
      </c>
    </row>
    <row r="16" spans="1:6" ht="13.5" thickBot="1" x14ac:dyDescent="0.25">
      <c r="A16" s="514">
        <v>7</v>
      </c>
      <c r="B16" s="522" t="s">
        <v>257</v>
      </c>
      <c r="C16" s="343" t="s">
        <v>258</v>
      </c>
      <c r="D16" s="332" t="s">
        <v>259</v>
      </c>
      <c r="E16" s="506"/>
      <c r="F16" s="327" t="s">
        <v>536</v>
      </c>
    </row>
    <row r="17" spans="1:13" ht="13.5" thickBot="1" x14ac:dyDescent="0.25">
      <c r="A17" s="791">
        <v>8</v>
      </c>
      <c r="B17" s="792" t="s">
        <v>260</v>
      </c>
      <c r="C17" s="343" t="s">
        <v>261</v>
      </c>
      <c r="D17" s="338" t="s">
        <v>262</v>
      </c>
      <c r="E17" s="339">
        <f>E8/1000*E16</f>
        <v>0</v>
      </c>
      <c r="F17" s="340" t="s">
        <v>263</v>
      </c>
    </row>
    <row r="18" spans="1:13" ht="13.5" thickBot="1" x14ac:dyDescent="0.25">
      <c r="A18" s="779"/>
      <c r="B18" s="793"/>
      <c r="C18" s="343" t="s">
        <v>264</v>
      </c>
      <c r="D18" s="332" t="s">
        <v>265</v>
      </c>
      <c r="E18" s="346"/>
      <c r="F18" s="334" t="s">
        <v>487</v>
      </c>
    </row>
    <row r="19" spans="1:13" ht="13.5" thickBot="1" x14ac:dyDescent="0.25">
      <c r="A19" s="780"/>
      <c r="B19" s="794"/>
      <c r="C19" s="341" t="s">
        <v>266</v>
      </c>
      <c r="D19" s="335" t="s">
        <v>267</v>
      </c>
      <c r="E19" s="336">
        <f>E17*E18</f>
        <v>0</v>
      </c>
      <c r="F19" s="337" t="s">
        <v>268</v>
      </c>
    </row>
    <row r="20" spans="1:13" ht="13.5" thickBot="1" x14ac:dyDescent="0.25">
      <c r="A20" s="347"/>
      <c r="B20" s="842" t="s">
        <v>423</v>
      </c>
      <c r="C20" s="843"/>
      <c r="D20" s="348" t="s">
        <v>270</v>
      </c>
      <c r="E20" s="405">
        <f>E14+E15+E19</f>
        <v>0</v>
      </c>
      <c r="F20" s="349" t="s">
        <v>424</v>
      </c>
    </row>
    <row r="22" spans="1:13" ht="13.5" thickBot="1" x14ac:dyDescent="0.25">
      <c r="A22" s="325" t="s">
        <v>517</v>
      </c>
    </row>
    <row r="23" spans="1:13" ht="13.5" thickBot="1" x14ac:dyDescent="0.25">
      <c r="A23" s="326" t="s">
        <v>0</v>
      </c>
      <c r="B23" s="770" t="s">
        <v>212</v>
      </c>
      <c r="C23" s="771"/>
      <c r="D23" s="775"/>
      <c r="E23" s="776"/>
      <c r="F23" s="519" t="s">
        <v>1</v>
      </c>
    </row>
    <row r="24" spans="1:13" ht="13.5" thickBot="1" x14ac:dyDescent="0.25">
      <c r="A24" s="514">
        <v>1</v>
      </c>
      <c r="B24" s="775" t="s">
        <v>229</v>
      </c>
      <c r="C24" s="776"/>
      <c r="D24" s="777"/>
      <c r="E24" s="778"/>
      <c r="F24" s="327" t="s">
        <v>536</v>
      </c>
    </row>
    <row r="25" spans="1:13" s="8" customFormat="1" ht="13.5" customHeight="1" thickBot="1" x14ac:dyDescent="0.25">
      <c r="A25" s="764">
        <v>2</v>
      </c>
      <c r="B25" s="767" t="s">
        <v>230</v>
      </c>
      <c r="C25" s="328" t="s">
        <v>231</v>
      </c>
      <c r="D25" s="835"/>
      <c r="E25" s="836"/>
      <c r="F25" s="795" t="s">
        <v>537</v>
      </c>
    </row>
    <row r="26" spans="1:13" s="8" customFormat="1" ht="13.5" thickBot="1" x14ac:dyDescent="0.25">
      <c r="A26" s="765"/>
      <c r="B26" s="768"/>
      <c r="C26" s="329" t="s">
        <v>232</v>
      </c>
      <c r="D26" s="844" t="s">
        <v>233</v>
      </c>
      <c r="E26" s="845"/>
      <c r="F26" s="796"/>
    </row>
    <row r="27" spans="1:13" s="8" customFormat="1" ht="13.5" thickBot="1" x14ac:dyDescent="0.25">
      <c r="A27" s="765"/>
      <c r="B27" s="768"/>
      <c r="C27" s="329" t="s">
        <v>234</v>
      </c>
      <c r="D27" s="844" t="s">
        <v>418</v>
      </c>
      <c r="E27" s="845"/>
      <c r="F27" s="796"/>
    </row>
    <row r="28" spans="1:13" s="8" customFormat="1" ht="13.5" thickBot="1" x14ac:dyDescent="0.25">
      <c r="A28" s="766"/>
      <c r="B28" s="769"/>
      <c r="C28" s="328" t="s">
        <v>236</v>
      </c>
      <c r="D28" s="835" t="s">
        <v>521</v>
      </c>
      <c r="E28" s="836"/>
      <c r="F28" s="797"/>
    </row>
    <row r="29" spans="1:13" ht="15" customHeight="1" thickBot="1" x14ac:dyDescent="0.25">
      <c r="A29" s="779">
        <v>3</v>
      </c>
      <c r="B29" s="781" t="s">
        <v>337</v>
      </c>
      <c r="C29" s="523" t="s">
        <v>338</v>
      </c>
      <c r="D29" s="526" t="s">
        <v>239</v>
      </c>
      <c r="E29" s="527"/>
      <c r="F29" s="816" t="s">
        <v>536</v>
      </c>
    </row>
    <row r="30" spans="1:13" ht="13.5" thickBot="1" x14ac:dyDescent="0.25">
      <c r="A30" s="779"/>
      <c r="B30" s="782"/>
      <c r="C30" s="370" t="s">
        <v>339</v>
      </c>
      <c r="D30" s="361" t="s">
        <v>241</v>
      </c>
      <c r="E30" s="362"/>
      <c r="F30" s="830"/>
    </row>
    <row r="31" spans="1:13" ht="16.5" customHeight="1" thickBot="1" x14ac:dyDescent="0.25">
      <c r="A31" s="780"/>
      <c r="B31" s="783"/>
      <c r="C31" s="371" t="s">
        <v>340</v>
      </c>
      <c r="D31" s="356" t="s">
        <v>243</v>
      </c>
      <c r="E31" s="345">
        <f>E29+E30</f>
        <v>0</v>
      </c>
      <c r="F31" s="340" t="s">
        <v>292</v>
      </c>
      <c r="M31" s="45"/>
    </row>
    <row r="32" spans="1:13" s="8" customFormat="1" ht="13.5" thickBot="1" x14ac:dyDescent="0.25">
      <c r="A32" s="764">
        <v>4</v>
      </c>
      <c r="B32" s="786" t="s">
        <v>341</v>
      </c>
      <c r="C32" s="350" t="s">
        <v>278</v>
      </c>
      <c r="D32" s="351" t="s">
        <v>247</v>
      </c>
      <c r="E32" s="352"/>
      <c r="F32" s="353" t="s">
        <v>522</v>
      </c>
    </row>
    <row r="33" spans="1:6" s="8" customFormat="1" ht="13.5" thickBot="1" x14ac:dyDescent="0.25">
      <c r="A33" s="766"/>
      <c r="B33" s="788"/>
      <c r="C33" s="374" t="s">
        <v>344</v>
      </c>
      <c r="D33" s="356" t="s">
        <v>250</v>
      </c>
      <c r="E33" s="359">
        <f>E29/1000*E32</f>
        <v>0</v>
      </c>
      <c r="F33" s="357" t="s">
        <v>331</v>
      </c>
    </row>
    <row r="34" spans="1:6" s="8" customFormat="1" ht="13.5" thickBot="1" x14ac:dyDescent="0.25">
      <c r="A34" s="764">
        <v>5</v>
      </c>
      <c r="B34" s="786" t="s">
        <v>346</v>
      </c>
      <c r="C34" s="350" t="s">
        <v>278</v>
      </c>
      <c r="D34" s="351" t="s">
        <v>253</v>
      </c>
      <c r="E34" s="352"/>
      <c r="F34" s="353" t="s">
        <v>522</v>
      </c>
    </row>
    <row r="35" spans="1:6" s="8" customFormat="1" ht="13.5" thickBot="1" x14ac:dyDescent="0.25">
      <c r="A35" s="766"/>
      <c r="B35" s="788"/>
      <c r="C35" s="374" t="s">
        <v>349</v>
      </c>
      <c r="D35" s="356" t="s">
        <v>425</v>
      </c>
      <c r="E35" s="359">
        <f>E30/1000*E34</f>
        <v>0</v>
      </c>
      <c r="F35" s="357" t="s">
        <v>372</v>
      </c>
    </row>
    <row r="36" spans="1:6" ht="13.5" thickBot="1" x14ac:dyDescent="0.25">
      <c r="A36" s="514">
        <v>6</v>
      </c>
      <c r="B36" s="789" t="s">
        <v>367</v>
      </c>
      <c r="C36" s="790"/>
      <c r="D36" s="335" t="s">
        <v>259</v>
      </c>
      <c r="E36" s="336">
        <f>E33+E35</f>
        <v>0</v>
      </c>
      <c r="F36" s="337" t="s">
        <v>373</v>
      </c>
    </row>
    <row r="37" spans="1:6" ht="13.5" thickBot="1" x14ac:dyDescent="0.25">
      <c r="A37" s="514">
        <v>7</v>
      </c>
      <c r="B37" s="522" t="s">
        <v>257</v>
      </c>
      <c r="C37" s="343" t="s">
        <v>258</v>
      </c>
      <c r="D37" s="332" t="s">
        <v>262</v>
      </c>
      <c r="E37" s="506"/>
      <c r="F37" s="327" t="s">
        <v>536</v>
      </c>
    </row>
    <row r="38" spans="1:6" ht="13.5" thickBot="1" x14ac:dyDescent="0.25">
      <c r="A38" s="791">
        <v>8</v>
      </c>
      <c r="B38" s="792" t="s">
        <v>260</v>
      </c>
      <c r="C38" s="343" t="s">
        <v>261</v>
      </c>
      <c r="D38" s="338" t="s">
        <v>265</v>
      </c>
      <c r="E38" s="339">
        <f>E31/1000*E37</f>
        <v>0</v>
      </c>
      <c r="F38" s="340" t="s">
        <v>374</v>
      </c>
    </row>
    <row r="39" spans="1:6" ht="13.5" thickBot="1" x14ac:dyDescent="0.25">
      <c r="A39" s="779"/>
      <c r="B39" s="793"/>
      <c r="C39" s="343" t="s">
        <v>264</v>
      </c>
      <c r="D39" s="332" t="s">
        <v>267</v>
      </c>
      <c r="E39" s="346"/>
      <c r="F39" s="334" t="s">
        <v>487</v>
      </c>
    </row>
    <row r="40" spans="1:6" ht="13.5" thickBot="1" x14ac:dyDescent="0.25">
      <c r="A40" s="780"/>
      <c r="B40" s="794"/>
      <c r="C40" s="341" t="s">
        <v>266</v>
      </c>
      <c r="D40" s="335" t="s">
        <v>270</v>
      </c>
      <c r="E40" s="336">
        <f>E38*E39</f>
        <v>0</v>
      </c>
      <c r="F40" s="337" t="s">
        <v>375</v>
      </c>
    </row>
    <row r="41" spans="1:6" ht="13.5" thickBot="1" x14ac:dyDescent="0.25">
      <c r="A41" s="347"/>
      <c r="B41" s="784" t="s">
        <v>426</v>
      </c>
      <c r="C41" s="785"/>
      <c r="D41" s="348" t="s">
        <v>299</v>
      </c>
      <c r="E41" s="405">
        <f>E36+E40</f>
        <v>0</v>
      </c>
      <c r="F41" s="349" t="s">
        <v>377</v>
      </c>
    </row>
    <row r="43" spans="1:6" ht="13.5" thickBot="1" x14ac:dyDescent="0.25">
      <c r="A43" s="325" t="s">
        <v>518</v>
      </c>
    </row>
    <row r="44" spans="1:6" ht="13.5" thickBot="1" x14ac:dyDescent="0.25">
      <c r="A44" s="326" t="s">
        <v>0</v>
      </c>
      <c r="B44" s="770" t="s">
        <v>212</v>
      </c>
      <c r="C44" s="771"/>
      <c r="D44" s="775"/>
      <c r="E44" s="776"/>
      <c r="F44" s="519" t="s">
        <v>1</v>
      </c>
    </row>
    <row r="45" spans="1:6" ht="13.5" thickBot="1" x14ac:dyDescent="0.25">
      <c r="A45" s="514">
        <v>1</v>
      </c>
      <c r="B45" s="775" t="s">
        <v>229</v>
      </c>
      <c r="C45" s="776"/>
      <c r="D45" s="777"/>
      <c r="E45" s="778"/>
      <c r="F45" s="327" t="s">
        <v>536</v>
      </c>
    </row>
    <row r="46" spans="1:6" s="8" customFormat="1" ht="12.75" customHeight="1" x14ac:dyDescent="0.2">
      <c r="A46" s="764">
        <v>2</v>
      </c>
      <c r="B46" s="767" t="s">
        <v>230</v>
      </c>
      <c r="C46" s="363" t="s">
        <v>231</v>
      </c>
      <c r="D46" s="798"/>
      <c r="E46" s="799"/>
      <c r="F46" s="795" t="s">
        <v>537</v>
      </c>
    </row>
    <row r="47" spans="1:6" s="8" customFormat="1" x14ac:dyDescent="0.2">
      <c r="A47" s="765"/>
      <c r="B47" s="768"/>
      <c r="C47" s="452" t="s">
        <v>232</v>
      </c>
      <c r="D47" s="806" t="s">
        <v>233</v>
      </c>
      <c r="E47" s="807"/>
      <c r="F47" s="796"/>
    </row>
    <row r="48" spans="1:6" s="8" customFormat="1" x14ac:dyDescent="0.2">
      <c r="A48" s="765"/>
      <c r="B48" s="768"/>
      <c r="C48" s="452" t="s">
        <v>234</v>
      </c>
      <c r="D48" s="806" t="s">
        <v>427</v>
      </c>
      <c r="E48" s="807"/>
      <c r="F48" s="796"/>
    </row>
    <row r="49" spans="1:6" s="8" customFormat="1" ht="13.5" thickBot="1" x14ac:dyDescent="0.25">
      <c r="A49" s="766"/>
      <c r="B49" s="769"/>
      <c r="C49" s="328" t="s">
        <v>236</v>
      </c>
      <c r="D49" s="800" t="s">
        <v>521</v>
      </c>
      <c r="E49" s="801"/>
      <c r="F49" s="797"/>
    </row>
    <row r="50" spans="1:6" ht="13.5" thickBot="1" x14ac:dyDescent="0.25">
      <c r="A50" s="513">
        <v>3</v>
      </c>
      <c r="B50" s="515" t="s">
        <v>337</v>
      </c>
      <c r="C50" s="523" t="s">
        <v>276</v>
      </c>
      <c r="D50" s="525" t="s">
        <v>239</v>
      </c>
      <c r="E50" s="416"/>
      <c r="F50" s="417" t="s">
        <v>536</v>
      </c>
    </row>
    <row r="51" spans="1:6" s="8" customFormat="1" ht="13.5" thickBot="1" x14ac:dyDescent="0.25">
      <c r="A51" s="376">
        <v>4</v>
      </c>
      <c r="B51" s="516" t="s">
        <v>428</v>
      </c>
      <c r="C51" s="350" t="s">
        <v>278</v>
      </c>
      <c r="D51" s="351" t="s">
        <v>241</v>
      </c>
      <c r="E51" s="352"/>
      <c r="F51" s="353" t="s">
        <v>522</v>
      </c>
    </row>
    <row r="52" spans="1:6" ht="13.5" thickBot="1" x14ac:dyDescent="0.25">
      <c r="A52" s="514">
        <v>5</v>
      </c>
      <c r="B52" s="789" t="s">
        <v>429</v>
      </c>
      <c r="C52" s="790"/>
      <c r="D52" s="335" t="s">
        <v>243</v>
      </c>
      <c r="E52" s="336">
        <f>E50/1000*E51</f>
        <v>0</v>
      </c>
      <c r="F52" s="337" t="s">
        <v>244</v>
      </c>
    </row>
    <row r="53" spans="1:6" ht="13.5" thickBot="1" x14ac:dyDescent="0.25">
      <c r="A53" s="514">
        <v>6</v>
      </c>
      <c r="B53" s="522" t="s">
        <v>257</v>
      </c>
      <c r="C53" s="343" t="s">
        <v>258</v>
      </c>
      <c r="D53" s="332" t="s">
        <v>247</v>
      </c>
      <c r="E53" s="368"/>
      <c r="F53" s="327" t="s">
        <v>536</v>
      </c>
    </row>
    <row r="54" spans="1:6" ht="13.5" thickBot="1" x14ac:dyDescent="0.25">
      <c r="A54" s="791">
        <v>7</v>
      </c>
      <c r="B54" s="792" t="s">
        <v>260</v>
      </c>
      <c r="C54" s="343" t="s">
        <v>261</v>
      </c>
      <c r="D54" s="338" t="s">
        <v>250</v>
      </c>
      <c r="E54" s="339">
        <f>E50/1000*E53</f>
        <v>0</v>
      </c>
      <c r="F54" s="340" t="s">
        <v>331</v>
      </c>
    </row>
    <row r="55" spans="1:6" ht="13.5" thickBot="1" x14ac:dyDescent="0.25">
      <c r="A55" s="779"/>
      <c r="B55" s="793"/>
      <c r="C55" s="343" t="s">
        <v>264</v>
      </c>
      <c r="D55" s="332" t="s">
        <v>253</v>
      </c>
      <c r="E55" s="346"/>
      <c r="F55" s="334" t="s">
        <v>487</v>
      </c>
    </row>
    <row r="56" spans="1:6" ht="13.5" thickBot="1" x14ac:dyDescent="0.25">
      <c r="A56" s="780"/>
      <c r="B56" s="794"/>
      <c r="C56" s="341" t="s">
        <v>266</v>
      </c>
      <c r="D56" s="335" t="s">
        <v>425</v>
      </c>
      <c r="E56" s="336">
        <f>E54*E55</f>
        <v>0</v>
      </c>
      <c r="F56" s="337" t="s">
        <v>256</v>
      </c>
    </row>
    <row r="57" spans="1:6" ht="13.5" thickBot="1" x14ac:dyDescent="0.25">
      <c r="A57" s="347"/>
      <c r="B57" s="784" t="s">
        <v>430</v>
      </c>
      <c r="C57" s="785"/>
      <c r="D57" s="348" t="s">
        <v>259</v>
      </c>
      <c r="E57" s="405">
        <f>E52+E56</f>
        <v>0</v>
      </c>
      <c r="F57" s="349" t="s">
        <v>407</v>
      </c>
    </row>
    <row r="59" spans="1:6" ht="13.5" thickBot="1" x14ac:dyDescent="0.25">
      <c r="A59" s="325" t="s">
        <v>519</v>
      </c>
    </row>
    <row r="60" spans="1:6" ht="13.5" thickBot="1" x14ac:dyDescent="0.25">
      <c r="A60" s="326" t="s">
        <v>0</v>
      </c>
      <c r="B60" s="770" t="s">
        <v>212</v>
      </c>
      <c r="C60" s="771"/>
      <c r="D60" s="775"/>
      <c r="E60" s="776"/>
      <c r="F60" s="519" t="s">
        <v>1</v>
      </c>
    </row>
    <row r="61" spans="1:6" ht="13.5" thickBot="1" x14ac:dyDescent="0.25">
      <c r="A61" s="514">
        <v>1</v>
      </c>
      <c r="B61" s="775" t="s">
        <v>229</v>
      </c>
      <c r="C61" s="776"/>
      <c r="D61" s="777"/>
      <c r="E61" s="778"/>
      <c r="F61" s="327" t="s">
        <v>536</v>
      </c>
    </row>
    <row r="62" spans="1:6" s="8" customFormat="1" x14ac:dyDescent="0.2">
      <c r="A62" s="764">
        <v>2</v>
      </c>
      <c r="B62" s="767" t="s">
        <v>230</v>
      </c>
      <c r="C62" s="363" t="s">
        <v>231</v>
      </c>
      <c r="D62" s="798"/>
      <c r="E62" s="799"/>
      <c r="F62" s="795" t="s">
        <v>537</v>
      </c>
    </row>
    <row r="63" spans="1:6" s="8" customFormat="1" x14ac:dyDescent="0.2">
      <c r="A63" s="765"/>
      <c r="B63" s="768"/>
      <c r="C63" s="452" t="s">
        <v>232</v>
      </c>
      <c r="D63" s="806" t="s">
        <v>359</v>
      </c>
      <c r="E63" s="807"/>
      <c r="F63" s="796"/>
    </row>
    <row r="64" spans="1:6" s="8" customFormat="1" x14ac:dyDescent="0.2">
      <c r="A64" s="765"/>
      <c r="B64" s="768"/>
      <c r="C64" s="452" t="s">
        <v>234</v>
      </c>
      <c r="D64" s="806" t="s">
        <v>431</v>
      </c>
      <c r="E64" s="807"/>
      <c r="F64" s="796"/>
    </row>
    <row r="65" spans="1:6" s="8" customFormat="1" ht="13.5" thickBot="1" x14ac:dyDescent="0.25">
      <c r="A65" s="766"/>
      <c r="B65" s="769"/>
      <c r="C65" s="328" t="s">
        <v>236</v>
      </c>
      <c r="D65" s="848" t="s">
        <v>521</v>
      </c>
      <c r="E65" s="849"/>
      <c r="F65" s="797"/>
    </row>
    <row r="66" spans="1:6" x14ac:dyDescent="0.2">
      <c r="A66" s="779">
        <v>3</v>
      </c>
      <c r="B66" s="781" t="s">
        <v>337</v>
      </c>
      <c r="C66" s="523" t="s">
        <v>338</v>
      </c>
      <c r="D66" s="485" t="s">
        <v>239</v>
      </c>
      <c r="E66" s="486"/>
      <c r="F66" s="816" t="s">
        <v>536</v>
      </c>
    </row>
    <row r="67" spans="1:6" x14ac:dyDescent="0.2">
      <c r="A67" s="779"/>
      <c r="B67" s="782"/>
      <c r="C67" s="463" t="s">
        <v>339</v>
      </c>
      <c r="D67" s="528" t="s">
        <v>241</v>
      </c>
      <c r="E67" s="487"/>
      <c r="F67" s="817"/>
    </row>
    <row r="68" spans="1:6" ht="16.5" customHeight="1" thickBot="1" x14ac:dyDescent="0.25">
      <c r="A68" s="780"/>
      <c r="B68" s="783"/>
      <c r="C68" s="371" t="s">
        <v>340</v>
      </c>
      <c r="D68" s="356" t="s">
        <v>243</v>
      </c>
      <c r="E68" s="345">
        <f>E66+E67</f>
        <v>0</v>
      </c>
      <c r="F68" s="340" t="s">
        <v>292</v>
      </c>
    </row>
    <row r="69" spans="1:6" s="8" customFormat="1" x14ac:dyDescent="0.2">
      <c r="A69" s="764">
        <v>4</v>
      </c>
      <c r="B69" s="786" t="s">
        <v>341</v>
      </c>
      <c r="C69" s="350" t="s">
        <v>278</v>
      </c>
      <c r="D69" s="428" t="s">
        <v>247</v>
      </c>
      <c r="E69" s="429"/>
      <c r="F69" s="430" t="s">
        <v>522</v>
      </c>
    </row>
    <row r="70" spans="1:6" s="8" customFormat="1" ht="13.5" thickBot="1" x14ac:dyDescent="0.25">
      <c r="A70" s="766"/>
      <c r="B70" s="788"/>
      <c r="C70" s="374" t="s">
        <v>344</v>
      </c>
      <c r="D70" s="356" t="s">
        <v>250</v>
      </c>
      <c r="E70" s="359">
        <f>E66/1000*E69</f>
        <v>0</v>
      </c>
      <c r="F70" s="357" t="s">
        <v>331</v>
      </c>
    </row>
    <row r="71" spans="1:6" s="8" customFormat="1" x14ac:dyDescent="0.2">
      <c r="A71" s="764">
        <v>5</v>
      </c>
      <c r="B71" s="786" t="s">
        <v>346</v>
      </c>
      <c r="C71" s="350" t="s">
        <v>278</v>
      </c>
      <c r="D71" s="428" t="s">
        <v>253</v>
      </c>
      <c r="E71" s="429"/>
      <c r="F71" s="430" t="s">
        <v>522</v>
      </c>
    </row>
    <row r="72" spans="1:6" s="8" customFormat="1" ht="13.5" thickBot="1" x14ac:dyDescent="0.25">
      <c r="A72" s="766"/>
      <c r="B72" s="788"/>
      <c r="C72" s="374" t="s">
        <v>349</v>
      </c>
      <c r="D72" s="356" t="s">
        <v>425</v>
      </c>
      <c r="E72" s="359">
        <f>E67/1000*E71</f>
        <v>0</v>
      </c>
      <c r="F72" s="357" t="s">
        <v>372</v>
      </c>
    </row>
    <row r="73" spans="1:6" ht="13.5" thickBot="1" x14ac:dyDescent="0.25">
      <c r="A73" s="514">
        <v>6</v>
      </c>
      <c r="B73" s="789" t="s">
        <v>367</v>
      </c>
      <c r="C73" s="790"/>
      <c r="D73" s="335" t="s">
        <v>259</v>
      </c>
      <c r="E73" s="336">
        <f>E70+E72</f>
        <v>0</v>
      </c>
      <c r="F73" s="337" t="s">
        <v>373</v>
      </c>
    </row>
    <row r="74" spans="1:6" ht="13.5" thickBot="1" x14ac:dyDescent="0.25">
      <c r="A74" s="514">
        <v>7</v>
      </c>
      <c r="B74" s="522" t="s">
        <v>257</v>
      </c>
      <c r="C74" s="343" t="s">
        <v>258</v>
      </c>
      <c r="D74" s="332" t="s">
        <v>262</v>
      </c>
      <c r="E74" s="506"/>
      <c r="F74" s="417" t="s">
        <v>536</v>
      </c>
    </row>
    <row r="75" spans="1:6" x14ac:dyDescent="0.2">
      <c r="A75" s="791">
        <v>8</v>
      </c>
      <c r="B75" s="792" t="s">
        <v>260</v>
      </c>
      <c r="C75" s="371" t="s">
        <v>261</v>
      </c>
      <c r="D75" s="460" t="s">
        <v>265</v>
      </c>
      <c r="E75" s="461">
        <f>E68/1000*E74</f>
        <v>0</v>
      </c>
      <c r="F75" s="462" t="s">
        <v>374</v>
      </c>
    </row>
    <row r="76" spans="1:6" x14ac:dyDescent="0.2">
      <c r="A76" s="779"/>
      <c r="B76" s="793"/>
      <c r="C76" s="463" t="s">
        <v>264</v>
      </c>
      <c r="D76" s="464" t="s">
        <v>267</v>
      </c>
      <c r="E76" s="465"/>
      <c r="F76" s="466" t="s">
        <v>487</v>
      </c>
    </row>
    <row r="77" spans="1:6" ht="13.5" thickBot="1" x14ac:dyDescent="0.25">
      <c r="A77" s="780"/>
      <c r="B77" s="794"/>
      <c r="C77" s="341" t="s">
        <v>266</v>
      </c>
      <c r="D77" s="335" t="s">
        <v>270</v>
      </c>
      <c r="E77" s="336">
        <f>E75*E76</f>
        <v>0</v>
      </c>
      <c r="F77" s="337" t="s">
        <v>375</v>
      </c>
    </row>
    <row r="78" spans="1:6" ht="13.5" thickBot="1" x14ac:dyDescent="0.25">
      <c r="A78" s="347"/>
      <c r="B78" s="784" t="s">
        <v>432</v>
      </c>
      <c r="C78" s="785"/>
      <c r="D78" s="348" t="s">
        <v>299</v>
      </c>
      <c r="E78" s="405">
        <f>E73+E77</f>
        <v>0</v>
      </c>
      <c r="F78" s="349" t="s">
        <v>377</v>
      </c>
    </row>
    <row r="79" spans="1:6" ht="13.5" thickBot="1" x14ac:dyDescent="0.25"/>
    <row r="80" spans="1:6" ht="16.5" thickBot="1" x14ac:dyDescent="0.25">
      <c r="A80" s="850" t="s">
        <v>558</v>
      </c>
      <c r="B80" s="851"/>
      <c r="C80" s="851"/>
      <c r="D80" s="852"/>
      <c r="E80" s="408">
        <f>+E20+E41+E57+E78</f>
        <v>0</v>
      </c>
    </row>
  </sheetData>
  <mergeCells count="83">
    <mergeCell ref="A80:D80"/>
    <mergeCell ref="F29:F30"/>
    <mergeCell ref="F8:F9"/>
    <mergeCell ref="F66:F67"/>
    <mergeCell ref="B78:C78"/>
    <mergeCell ref="A66:A68"/>
    <mergeCell ref="B66:B68"/>
    <mergeCell ref="A69:A70"/>
    <mergeCell ref="B69:B70"/>
    <mergeCell ref="A71:A72"/>
    <mergeCell ref="B71:B72"/>
    <mergeCell ref="A62:A65"/>
    <mergeCell ref="B62:B65"/>
    <mergeCell ref="D62:E62"/>
    <mergeCell ref="B73:C73"/>
    <mergeCell ref="A75:A77"/>
    <mergeCell ref="B75:B77"/>
    <mergeCell ref="B57:C57"/>
    <mergeCell ref="B60:C60"/>
    <mergeCell ref="D60:E60"/>
    <mergeCell ref="F62:F65"/>
    <mergeCell ref="D63:E63"/>
    <mergeCell ref="D64:E64"/>
    <mergeCell ref="D65:E65"/>
    <mergeCell ref="B61:C61"/>
    <mergeCell ref="D61:E61"/>
    <mergeCell ref="A46:A49"/>
    <mergeCell ref="B46:B49"/>
    <mergeCell ref="D46:E46"/>
    <mergeCell ref="A54:A56"/>
    <mergeCell ref="B54:B56"/>
    <mergeCell ref="B52:C52"/>
    <mergeCell ref="B41:C41"/>
    <mergeCell ref="B44:C44"/>
    <mergeCell ref="D44:E44"/>
    <mergeCell ref="F46:F49"/>
    <mergeCell ref="D47:E47"/>
    <mergeCell ref="D48:E48"/>
    <mergeCell ref="D49:E49"/>
    <mergeCell ref="B45:C45"/>
    <mergeCell ref="D45:E45"/>
    <mergeCell ref="A32:A33"/>
    <mergeCell ref="B32:B33"/>
    <mergeCell ref="A34:A35"/>
    <mergeCell ref="B34:B35"/>
    <mergeCell ref="A38:A40"/>
    <mergeCell ref="B38:B40"/>
    <mergeCell ref="B36:C36"/>
    <mergeCell ref="F25:F28"/>
    <mergeCell ref="D26:E26"/>
    <mergeCell ref="D27:E27"/>
    <mergeCell ref="D28:E28"/>
    <mergeCell ref="B14:C14"/>
    <mergeCell ref="B24:C24"/>
    <mergeCell ref="D24:E24"/>
    <mergeCell ref="B25:B28"/>
    <mergeCell ref="D25:E25"/>
    <mergeCell ref="D23:E23"/>
    <mergeCell ref="F4:F7"/>
    <mergeCell ref="D5:E5"/>
    <mergeCell ref="D6:E6"/>
    <mergeCell ref="D7:E7"/>
    <mergeCell ref="A8:A9"/>
    <mergeCell ref="B8:B9"/>
    <mergeCell ref="C8:C9"/>
    <mergeCell ref="D8:D9"/>
    <mergeCell ref="E8:E9"/>
    <mergeCell ref="A4:A7"/>
    <mergeCell ref="A10:A13"/>
    <mergeCell ref="B10:B13"/>
    <mergeCell ref="B2:C2"/>
    <mergeCell ref="D2:E2"/>
    <mergeCell ref="B3:C3"/>
    <mergeCell ref="D3:E3"/>
    <mergeCell ref="B4:B7"/>
    <mergeCell ref="D4:E4"/>
    <mergeCell ref="A25:A28"/>
    <mergeCell ref="A29:A31"/>
    <mergeCell ref="A17:A19"/>
    <mergeCell ref="B17:B19"/>
    <mergeCell ref="B20:C20"/>
    <mergeCell ref="B23:C23"/>
    <mergeCell ref="B29:B31"/>
  </mergeCells>
  <pageMargins left="0.70866141732283472" right="0.70866141732283472" top="0.55118110236220474" bottom="0.27559055118110237" header="0.31496062992125984" footer="0.31496062992125984"/>
  <pageSetup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4"/>
  <sheetViews>
    <sheetView zoomScale="85" zoomScaleNormal="85" workbookViewId="0">
      <selection activeCell="L16" sqref="L16"/>
    </sheetView>
  </sheetViews>
  <sheetFormatPr defaultRowHeight="12.75" x14ac:dyDescent="0.2"/>
  <cols>
    <col min="2" max="2" width="17.7109375" bestFit="1" customWidth="1"/>
    <col min="3" max="3" width="18" customWidth="1"/>
    <col min="4" max="5" width="13.140625" customWidth="1"/>
    <col min="6" max="6" width="50.85546875" bestFit="1" customWidth="1"/>
  </cols>
  <sheetData>
    <row r="1" spans="1:6" ht="13.5" thickBot="1" x14ac:dyDescent="0.25">
      <c r="A1" s="325" t="s">
        <v>525</v>
      </c>
    </row>
    <row r="2" spans="1:6" ht="13.5" thickBot="1" x14ac:dyDescent="0.25">
      <c r="A2" s="326" t="s">
        <v>0</v>
      </c>
      <c r="B2" s="853" t="s">
        <v>433</v>
      </c>
      <c r="C2" s="854"/>
      <c r="D2" s="775"/>
      <c r="E2" s="776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x14ac:dyDescent="0.2">
      <c r="A4" s="764">
        <v>2</v>
      </c>
      <c r="B4" s="767" t="s">
        <v>230</v>
      </c>
      <c r="C4" s="371" t="s">
        <v>231</v>
      </c>
      <c r="D4" s="857"/>
      <c r="E4" s="858"/>
      <c r="F4" s="795" t="s">
        <v>537</v>
      </c>
    </row>
    <row r="5" spans="1:6" x14ac:dyDescent="0.2">
      <c r="A5" s="765"/>
      <c r="B5" s="768"/>
      <c r="C5" s="452" t="s">
        <v>232</v>
      </c>
      <c r="D5" s="802" t="s">
        <v>434</v>
      </c>
      <c r="E5" s="803"/>
      <c r="F5" s="796"/>
    </row>
    <row r="6" spans="1:6" x14ac:dyDescent="0.2">
      <c r="A6" s="765"/>
      <c r="B6" s="768"/>
      <c r="C6" s="452" t="s">
        <v>234</v>
      </c>
      <c r="D6" s="802" t="s">
        <v>435</v>
      </c>
      <c r="E6" s="803"/>
      <c r="F6" s="796"/>
    </row>
    <row r="7" spans="1:6" ht="13.5" thickBot="1" x14ac:dyDescent="0.25">
      <c r="A7" s="766"/>
      <c r="B7" s="769"/>
      <c r="C7" s="343" t="s">
        <v>236</v>
      </c>
      <c r="D7" s="855" t="s">
        <v>436</v>
      </c>
      <c r="E7" s="856"/>
      <c r="F7" s="797"/>
    </row>
    <row r="8" spans="1:6" x14ac:dyDescent="0.2">
      <c r="A8" s="765">
        <v>3</v>
      </c>
      <c r="B8" s="772" t="s">
        <v>337</v>
      </c>
      <c r="C8" s="418" t="s">
        <v>437</v>
      </c>
      <c r="D8" s="419" t="s">
        <v>239</v>
      </c>
      <c r="E8" s="420"/>
      <c r="F8" s="816" t="s">
        <v>536</v>
      </c>
    </row>
    <row r="9" spans="1:6" ht="13.5" thickBot="1" x14ac:dyDescent="0.25">
      <c r="A9" s="765"/>
      <c r="B9" s="773"/>
      <c r="C9" s="524" t="s">
        <v>438</v>
      </c>
      <c r="D9" s="361" t="s">
        <v>241</v>
      </c>
      <c r="E9" s="362"/>
      <c r="F9" s="830"/>
    </row>
    <row r="10" spans="1:6" x14ac:dyDescent="0.2">
      <c r="A10" s="764">
        <v>4</v>
      </c>
      <c r="B10" s="786" t="s">
        <v>439</v>
      </c>
      <c r="C10" s="350" t="s">
        <v>278</v>
      </c>
      <c r="D10" s="428" t="s">
        <v>243</v>
      </c>
      <c r="E10" s="429"/>
      <c r="F10" s="430" t="s">
        <v>440</v>
      </c>
    </row>
    <row r="11" spans="1:6" ht="13.5" thickBot="1" x14ac:dyDescent="0.25">
      <c r="A11" s="766"/>
      <c r="B11" s="788"/>
      <c r="C11" s="374" t="s">
        <v>441</v>
      </c>
      <c r="D11" s="356" t="s">
        <v>247</v>
      </c>
      <c r="E11" s="359">
        <f>E8/1000*E10</f>
        <v>0</v>
      </c>
      <c r="F11" s="357" t="s">
        <v>442</v>
      </c>
    </row>
    <row r="12" spans="1:6" x14ac:dyDescent="0.2">
      <c r="A12" s="764">
        <v>5</v>
      </c>
      <c r="B12" s="786" t="s">
        <v>443</v>
      </c>
      <c r="C12" s="350" t="s">
        <v>278</v>
      </c>
      <c r="D12" s="428" t="s">
        <v>250</v>
      </c>
      <c r="E12" s="429"/>
      <c r="F12" s="430" t="s">
        <v>440</v>
      </c>
    </row>
    <row r="13" spans="1:6" ht="13.5" thickBot="1" x14ac:dyDescent="0.25">
      <c r="A13" s="766"/>
      <c r="B13" s="788"/>
      <c r="C13" s="374" t="s">
        <v>444</v>
      </c>
      <c r="D13" s="356" t="s">
        <v>253</v>
      </c>
      <c r="E13" s="359">
        <f>E9/1000*E12</f>
        <v>0</v>
      </c>
      <c r="F13" s="357" t="s">
        <v>445</v>
      </c>
    </row>
    <row r="14" spans="1:6" ht="13.5" thickBot="1" x14ac:dyDescent="0.25">
      <c r="A14" s="510">
        <v>6</v>
      </c>
      <c r="B14" s="789" t="s">
        <v>367</v>
      </c>
      <c r="C14" s="790"/>
      <c r="D14" s="335" t="s">
        <v>255</v>
      </c>
      <c r="E14" s="336">
        <f>E11+E13</f>
        <v>0</v>
      </c>
      <c r="F14" s="337" t="s">
        <v>446</v>
      </c>
    </row>
    <row r="15" spans="1:6" x14ac:dyDescent="0.2">
      <c r="A15" s="764">
        <v>7</v>
      </c>
      <c r="B15" s="772" t="s">
        <v>447</v>
      </c>
      <c r="C15" s="424" t="s">
        <v>258</v>
      </c>
      <c r="D15" s="488" t="s">
        <v>259</v>
      </c>
      <c r="E15" s="489"/>
      <c r="F15" s="430" t="s">
        <v>487</v>
      </c>
    </row>
    <row r="16" spans="1:6" ht="13.5" thickBot="1" x14ac:dyDescent="0.25">
      <c r="A16" s="766"/>
      <c r="B16" s="774"/>
      <c r="C16" s="521" t="s">
        <v>447</v>
      </c>
      <c r="D16" s="356" t="s">
        <v>262</v>
      </c>
      <c r="E16" s="365">
        <f>E8*30/1000*E15</f>
        <v>0</v>
      </c>
      <c r="F16" s="357" t="s">
        <v>448</v>
      </c>
    </row>
    <row r="17" spans="1:6" x14ac:dyDescent="0.2">
      <c r="A17" s="765">
        <v>8</v>
      </c>
      <c r="B17" s="772" t="s">
        <v>449</v>
      </c>
      <c r="C17" s="424" t="s">
        <v>258</v>
      </c>
      <c r="D17" s="488" t="s">
        <v>265</v>
      </c>
      <c r="E17" s="489"/>
      <c r="F17" s="430" t="s">
        <v>487</v>
      </c>
    </row>
    <row r="18" spans="1:6" ht="13.5" thickBot="1" x14ac:dyDescent="0.25">
      <c r="A18" s="766"/>
      <c r="B18" s="774"/>
      <c r="C18" s="328" t="s">
        <v>449</v>
      </c>
      <c r="D18" s="356" t="s">
        <v>267</v>
      </c>
      <c r="E18" s="365">
        <f>E9*57/1000*E17</f>
        <v>0</v>
      </c>
      <c r="F18" s="357" t="s">
        <v>450</v>
      </c>
    </row>
    <row r="19" spans="1:6" x14ac:dyDescent="0.2">
      <c r="A19" s="791">
        <v>9</v>
      </c>
      <c r="B19" s="821" t="s">
        <v>451</v>
      </c>
      <c r="C19" s="371" t="s">
        <v>261</v>
      </c>
      <c r="D19" s="460" t="s">
        <v>270</v>
      </c>
      <c r="E19" s="484">
        <f>E16+E18</f>
        <v>0</v>
      </c>
      <c r="F19" s="462" t="s">
        <v>452</v>
      </c>
    </row>
    <row r="20" spans="1:6" x14ac:dyDescent="0.2">
      <c r="A20" s="779"/>
      <c r="B20" s="859"/>
      <c r="C20" s="463" t="s">
        <v>264</v>
      </c>
      <c r="D20" s="464" t="s">
        <v>299</v>
      </c>
      <c r="E20" s="465"/>
      <c r="F20" s="466" t="s">
        <v>523</v>
      </c>
    </row>
    <row r="21" spans="1:6" ht="13.5" thickBot="1" x14ac:dyDescent="0.25">
      <c r="A21" s="780"/>
      <c r="B21" s="822"/>
      <c r="C21" s="341" t="s">
        <v>266</v>
      </c>
      <c r="D21" s="335" t="s">
        <v>301</v>
      </c>
      <c r="E21" s="336">
        <f>E19*E20</f>
        <v>0</v>
      </c>
      <c r="F21" s="337" t="s">
        <v>387</v>
      </c>
    </row>
    <row r="22" spans="1:6" ht="13.5" thickBot="1" x14ac:dyDescent="0.25">
      <c r="A22" s="347"/>
      <c r="B22" s="784" t="s">
        <v>453</v>
      </c>
      <c r="C22" s="785"/>
      <c r="D22" s="348" t="s">
        <v>303</v>
      </c>
      <c r="E22" s="405">
        <f>E14+E21</f>
        <v>0</v>
      </c>
      <c r="F22" s="349" t="s">
        <v>454</v>
      </c>
    </row>
    <row r="23" spans="1:6" ht="13.5" thickBot="1" x14ac:dyDescent="0.25"/>
    <row r="24" spans="1:6" ht="33.6" customHeight="1" thickBot="1" x14ac:dyDescent="0.25">
      <c r="A24" s="839" t="s">
        <v>559</v>
      </c>
      <c r="B24" s="840"/>
      <c r="C24" s="840"/>
      <c r="D24" s="841"/>
      <c r="E24" s="408">
        <f>+E22</f>
        <v>0</v>
      </c>
    </row>
  </sheetData>
  <mergeCells count="27">
    <mergeCell ref="A17:A18"/>
    <mergeCell ref="B17:B18"/>
    <mergeCell ref="A19:A21"/>
    <mergeCell ref="B19:B21"/>
    <mergeCell ref="B22:C22"/>
    <mergeCell ref="B15:B16"/>
    <mergeCell ref="A10:A11"/>
    <mergeCell ref="B10:B11"/>
    <mergeCell ref="A12:A13"/>
    <mergeCell ref="B12:B13"/>
    <mergeCell ref="B14:C14"/>
    <mergeCell ref="A24:D24"/>
    <mergeCell ref="F8:F9"/>
    <mergeCell ref="B2:C2"/>
    <mergeCell ref="D2:E2"/>
    <mergeCell ref="B3:C3"/>
    <mergeCell ref="D3:E3"/>
    <mergeCell ref="B8:B9"/>
    <mergeCell ref="F4:F7"/>
    <mergeCell ref="D5:E5"/>
    <mergeCell ref="D6:E6"/>
    <mergeCell ref="D7:E7"/>
    <mergeCell ref="A8:A9"/>
    <mergeCell ref="A4:A7"/>
    <mergeCell ref="B4:B7"/>
    <mergeCell ref="D4:E4"/>
    <mergeCell ref="A15:A16"/>
  </mergeCells>
  <pageMargins left="0.7" right="0.7" top="0.75" bottom="0.75" header="0.3" footer="0.3"/>
  <pageSetup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44"/>
  <sheetViews>
    <sheetView zoomScale="85" zoomScaleNormal="85" workbookViewId="0">
      <selection activeCell="M33" sqref="M33"/>
    </sheetView>
  </sheetViews>
  <sheetFormatPr defaultRowHeight="12.75" x14ac:dyDescent="0.2"/>
  <cols>
    <col min="2" max="2" width="17.28515625" customWidth="1"/>
    <col min="3" max="3" width="20.140625" customWidth="1"/>
    <col min="4" max="5" width="13.140625" customWidth="1"/>
    <col min="6" max="6" width="54.5703125" customWidth="1"/>
  </cols>
  <sheetData>
    <row r="1" spans="1:6" ht="13.5" thickBot="1" x14ac:dyDescent="0.25">
      <c r="A1" s="325" t="s">
        <v>455</v>
      </c>
    </row>
    <row r="2" spans="1:6" ht="13.5" thickBot="1" x14ac:dyDescent="0.25">
      <c r="A2" s="326" t="s">
        <v>0</v>
      </c>
      <c r="B2" s="865" t="s">
        <v>456</v>
      </c>
      <c r="C2" s="866"/>
      <c r="D2" s="866"/>
      <c r="E2" s="867"/>
      <c r="F2" s="519" t="s">
        <v>1</v>
      </c>
    </row>
    <row r="3" spans="1:6" ht="13.5" thickBot="1" x14ac:dyDescent="0.25">
      <c r="A3" s="514">
        <v>1</v>
      </c>
      <c r="B3" s="775" t="s">
        <v>229</v>
      </c>
      <c r="C3" s="776"/>
      <c r="D3" s="777"/>
      <c r="E3" s="778"/>
      <c r="F3" s="327" t="s">
        <v>536</v>
      </c>
    </row>
    <row r="4" spans="1:6" s="8" customFormat="1" x14ac:dyDescent="0.2">
      <c r="A4" s="764">
        <v>2</v>
      </c>
      <c r="B4" s="772" t="s">
        <v>230</v>
      </c>
      <c r="C4" s="424" t="s">
        <v>231</v>
      </c>
      <c r="D4" s="812"/>
      <c r="E4" s="813"/>
      <c r="F4" s="795" t="s">
        <v>537</v>
      </c>
    </row>
    <row r="5" spans="1:6" s="8" customFormat="1" x14ac:dyDescent="0.2">
      <c r="A5" s="765"/>
      <c r="B5" s="773"/>
      <c r="C5" s="493" t="s">
        <v>457</v>
      </c>
      <c r="D5" s="806" t="s">
        <v>359</v>
      </c>
      <c r="E5" s="807"/>
      <c r="F5" s="796"/>
    </row>
    <row r="6" spans="1:6" s="8" customFormat="1" x14ac:dyDescent="0.2">
      <c r="A6" s="765"/>
      <c r="B6" s="773"/>
      <c r="C6" s="493" t="s">
        <v>234</v>
      </c>
      <c r="D6" s="806" t="s">
        <v>235</v>
      </c>
      <c r="E6" s="807"/>
      <c r="F6" s="796"/>
    </row>
    <row r="7" spans="1:6" s="8" customFormat="1" ht="13.5" thickBot="1" x14ac:dyDescent="0.25">
      <c r="A7" s="766"/>
      <c r="B7" s="774"/>
      <c r="C7" s="328" t="s">
        <v>236</v>
      </c>
      <c r="D7" s="800" t="s">
        <v>524</v>
      </c>
      <c r="E7" s="801"/>
      <c r="F7" s="797"/>
    </row>
    <row r="8" spans="1:6" ht="13.5" thickBot="1" x14ac:dyDescent="0.25">
      <c r="A8" s="517">
        <v>3</v>
      </c>
      <c r="B8" s="518" t="s">
        <v>237</v>
      </c>
      <c r="C8" s="529"/>
      <c r="D8" s="415" t="s">
        <v>239</v>
      </c>
      <c r="E8" s="416"/>
      <c r="F8" s="417" t="s">
        <v>536</v>
      </c>
    </row>
    <row r="9" spans="1:6" s="8" customFormat="1" x14ac:dyDescent="0.2">
      <c r="A9" s="764">
        <v>4</v>
      </c>
      <c r="B9" s="860" t="s">
        <v>277</v>
      </c>
      <c r="C9" s="350" t="s">
        <v>278</v>
      </c>
      <c r="D9" s="428" t="s">
        <v>241</v>
      </c>
      <c r="E9" s="429"/>
      <c r="F9" s="430" t="s">
        <v>486</v>
      </c>
    </row>
    <row r="10" spans="1:6" s="8" customFormat="1" x14ac:dyDescent="0.2">
      <c r="A10" s="765"/>
      <c r="B10" s="861"/>
      <c r="C10" s="384" t="s">
        <v>360</v>
      </c>
      <c r="D10" s="438" t="s">
        <v>243</v>
      </c>
      <c r="E10" s="448"/>
      <c r="F10" s="440" t="s">
        <v>486</v>
      </c>
    </row>
    <row r="11" spans="1:6" s="8" customFormat="1" ht="13.5" thickBot="1" x14ac:dyDescent="0.25">
      <c r="A11" s="766"/>
      <c r="B11" s="862"/>
      <c r="C11" s="358" t="s">
        <v>458</v>
      </c>
      <c r="D11" s="356" t="s">
        <v>247</v>
      </c>
      <c r="E11" s="359">
        <f>E9+E10</f>
        <v>0</v>
      </c>
      <c r="F11" s="357" t="s">
        <v>330</v>
      </c>
    </row>
    <row r="12" spans="1:6" ht="13.5" thickBot="1" x14ac:dyDescent="0.25">
      <c r="A12" s="514">
        <v>5</v>
      </c>
      <c r="B12" s="868" t="s">
        <v>429</v>
      </c>
      <c r="C12" s="869"/>
      <c r="D12" s="335" t="s">
        <v>250</v>
      </c>
      <c r="E12" s="336">
        <f>E8/1000*E11</f>
        <v>0</v>
      </c>
      <c r="F12" s="337" t="s">
        <v>459</v>
      </c>
    </row>
    <row r="13" spans="1:6" s="8" customFormat="1" x14ac:dyDescent="0.2">
      <c r="A13" s="764">
        <v>6</v>
      </c>
      <c r="B13" s="860" t="s">
        <v>460</v>
      </c>
      <c r="C13" s="424" t="s">
        <v>461</v>
      </c>
      <c r="D13" s="488" t="s">
        <v>253</v>
      </c>
      <c r="E13" s="429"/>
      <c r="F13" s="430" t="s">
        <v>523</v>
      </c>
    </row>
    <row r="14" spans="1:6" s="8" customFormat="1" ht="13.5" thickBot="1" x14ac:dyDescent="0.25">
      <c r="A14" s="765"/>
      <c r="B14" s="861"/>
      <c r="C14" s="341" t="s">
        <v>462</v>
      </c>
      <c r="D14" s="335" t="s">
        <v>255</v>
      </c>
      <c r="E14" s="336">
        <f>E8/1000*E13</f>
        <v>0</v>
      </c>
      <c r="F14" s="337" t="s">
        <v>463</v>
      </c>
    </row>
    <row r="15" spans="1:6" s="8" customFormat="1" ht="25.5" x14ac:dyDescent="0.2">
      <c r="A15" s="765"/>
      <c r="B15" s="861"/>
      <c r="C15" s="424" t="s">
        <v>464</v>
      </c>
      <c r="D15" s="488" t="s">
        <v>259</v>
      </c>
      <c r="E15" s="429"/>
      <c r="F15" s="430" t="s">
        <v>523</v>
      </c>
    </row>
    <row r="16" spans="1:6" s="8" customFormat="1" ht="13.5" thickBot="1" x14ac:dyDescent="0.25">
      <c r="A16" s="765"/>
      <c r="B16" s="861"/>
      <c r="C16" s="341" t="s">
        <v>465</v>
      </c>
      <c r="D16" s="335" t="s">
        <v>262</v>
      </c>
      <c r="E16" s="336">
        <f>E8/1000*E15</f>
        <v>0</v>
      </c>
      <c r="F16" s="337" t="s">
        <v>466</v>
      </c>
    </row>
    <row r="17" spans="1:6" s="8" customFormat="1" ht="26.25" thickBot="1" x14ac:dyDescent="0.25">
      <c r="A17" s="765"/>
      <c r="B17" s="861"/>
      <c r="C17" s="385" t="s">
        <v>467</v>
      </c>
      <c r="D17" s="386" t="s">
        <v>265</v>
      </c>
      <c r="E17" s="387"/>
      <c r="F17" s="388" t="s">
        <v>523</v>
      </c>
    </row>
    <row r="18" spans="1:6" s="8" customFormat="1" ht="26.25" thickBot="1" x14ac:dyDescent="0.25">
      <c r="A18" s="766"/>
      <c r="B18" s="862"/>
      <c r="C18" s="341" t="s">
        <v>468</v>
      </c>
      <c r="D18" s="380" t="s">
        <v>267</v>
      </c>
      <c r="E18" s="389"/>
      <c r="F18" s="390" t="s">
        <v>523</v>
      </c>
    </row>
    <row r="19" spans="1:6" s="8" customFormat="1" ht="13.5" thickBot="1" x14ac:dyDescent="0.25">
      <c r="A19" s="509">
        <v>7</v>
      </c>
      <c r="B19" s="512" t="s">
        <v>257</v>
      </c>
      <c r="C19" s="328" t="s">
        <v>258</v>
      </c>
      <c r="D19" s="391" t="s">
        <v>270</v>
      </c>
      <c r="E19" s="507"/>
      <c r="F19" s="417" t="s">
        <v>536</v>
      </c>
    </row>
    <row r="20" spans="1:6" s="8" customFormat="1" x14ac:dyDescent="0.2">
      <c r="A20" s="764">
        <v>8</v>
      </c>
      <c r="B20" s="870" t="s">
        <v>469</v>
      </c>
      <c r="C20" s="424" t="s">
        <v>470</v>
      </c>
      <c r="D20" s="445" t="s">
        <v>299</v>
      </c>
      <c r="E20" s="497">
        <f>E8/1000*E19</f>
        <v>0</v>
      </c>
      <c r="F20" s="492" t="s">
        <v>471</v>
      </c>
    </row>
    <row r="21" spans="1:6" s="8" customFormat="1" x14ac:dyDescent="0.2">
      <c r="A21" s="765"/>
      <c r="B21" s="768"/>
      <c r="C21" s="427" t="s">
        <v>264</v>
      </c>
      <c r="D21" s="490" t="s">
        <v>301</v>
      </c>
      <c r="E21" s="491"/>
      <c r="F21" s="434" t="s">
        <v>523</v>
      </c>
    </row>
    <row r="22" spans="1:6" s="8" customFormat="1" ht="13.5" thickBot="1" x14ac:dyDescent="0.25">
      <c r="A22" s="766"/>
      <c r="B22" s="769"/>
      <c r="C22" s="392" t="s">
        <v>266</v>
      </c>
      <c r="D22" s="335" t="s">
        <v>303</v>
      </c>
      <c r="E22" s="336">
        <f>E20*E21</f>
        <v>0</v>
      </c>
      <c r="F22" s="337" t="s">
        <v>472</v>
      </c>
    </row>
    <row r="23" spans="1:6" ht="13.5" thickBot="1" x14ac:dyDescent="0.25">
      <c r="A23" s="393"/>
      <c r="B23" s="871" t="s">
        <v>473</v>
      </c>
      <c r="C23" s="872"/>
      <c r="D23" s="348" t="s">
        <v>305</v>
      </c>
      <c r="E23" s="405">
        <f>E12+E14+E16+E17+E18+E22</f>
        <v>0</v>
      </c>
      <c r="F23" s="394" t="s">
        <v>474</v>
      </c>
    </row>
    <row r="25" spans="1:6" ht="13.5" thickBot="1" x14ac:dyDescent="0.25">
      <c r="A25" s="325" t="s">
        <v>475</v>
      </c>
    </row>
    <row r="26" spans="1:6" ht="13.5" thickBot="1" x14ac:dyDescent="0.25">
      <c r="A26" s="326" t="s">
        <v>0</v>
      </c>
      <c r="B26" s="865" t="s">
        <v>456</v>
      </c>
      <c r="C26" s="866"/>
      <c r="D26" s="866"/>
      <c r="E26" s="867"/>
      <c r="F26" s="519" t="s">
        <v>1</v>
      </c>
    </row>
    <row r="27" spans="1:6" ht="13.5" thickBot="1" x14ac:dyDescent="0.25">
      <c r="A27" s="514">
        <v>1</v>
      </c>
      <c r="B27" s="775" t="s">
        <v>229</v>
      </c>
      <c r="C27" s="776"/>
      <c r="D27" s="777"/>
      <c r="E27" s="778"/>
      <c r="F27" s="327" t="s">
        <v>536</v>
      </c>
    </row>
    <row r="28" spans="1:6" s="8" customFormat="1" x14ac:dyDescent="0.2">
      <c r="A28" s="764">
        <v>2</v>
      </c>
      <c r="B28" s="878" t="s">
        <v>547</v>
      </c>
      <c r="C28" s="424" t="s">
        <v>476</v>
      </c>
      <c r="D28" s="812"/>
      <c r="E28" s="813"/>
      <c r="F28" s="863" t="s">
        <v>548</v>
      </c>
    </row>
    <row r="29" spans="1:6" s="8" customFormat="1" ht="13.5" thickBot="1" x14ac:dyDescent="0.25">
      <c r="A29" s="766"/>
      <c r="B29" s="879"/>
      <c r="C29" s="383" t="s">
        <v>477</v>
      </c>
      <c r="D29" s="873" t="s">
        <v>478</v>
      </c>
      <c r="E29" s="874"/>
      <c r="F29" s="864"/>
    </row>
    <row r="30" spans="1:6" x14ac:dyDescent="0.2">
      <c r="A30" s="779">
        <v>3</v>
      </c>
      <c r="B30" s="781" t="s">
        <v>337</v>
      </c>
      <c r="C30" s="418" t="s">
        <v>338</v>
      </c>
      <c r="D30" s="419" t="s">
        <v>239</v>
      </c>
      <c r="E30" s="420"/>
      <c r="F30" s="816" t="s">
        <v>536</v>
      </c>
    </row>
    <row r="31" spans="1:6" x14ac:dyDescent="0.2">
      <c r="A31" s="779"/>
      <c r="B31" s="782"/>
      <c r="C31" s="421" t="s">
        <v>339</v>
      </c>
      <c r="D31" s="422" t="s">
        <v>241</v>
      </c>
      <c r="E31" s="423"/>
      <c r="F31" s="817"/>
    </row>
    <row r="32" spans="1:6" ht="13.5" thickBot="1" x14ac:dyDescent="0.25">
      <c r="A32" s="780"/>
      <c r="B32" s="783"/>
      <c r="C32" s="524" t="s">
        <v>291</v>
      </c>
      <c r="D32" s="356" t="s">
        <v>243</v>
      </c>
      <c r="E32" s="345">
        <f>E30+E31</f>
        <v>0</v>
      </c>
      <c r="F32" s="340" t="s">
        <v>292</v>
      </c>
    </row>
    <row r="33" spans="1:6" ht="38.25" x14ac:dyDescent="0.2">
      <c r="A33" s="791">
        <v>4</v>
      </c>
      <c r="B33" s="875" t="s">
        <v>460</v>
      </c>
      <c r="C33" s="424" t="s">
        <v>479</v>
      </c>
      <c r="D33" s="488" t="s">
        <v>247</v>
      </c>
      <c r="E33" s="494"/>
      <c r="F33" s="430" t="s">
        <v>523</v>
      </c>
    </row>
    <row r="34" spans="1:6" s="8" customFormat="1" ht="38.25" x14ac:dyDescent="0.2">
      <c r="A34" s="779"/>
      <c r="B34" s="876"/>
      <c r="C34" s="427" t="s">
        <v>480</v>
      </c>
      <c r="D34" s="490" t="s">
        <v>250</v>
      </c>
      <c r="E34" s="495"/>
      <c r="F34" s="434" t="s">
        <v>523</v>
      </c>
    </row>
    <row r="35" spans="1:6" s="8" customFormat="1" ht="25.5" x14ac:dyDescent="0.2">
      <c r="A35" s="779"/>
      <c r="B35" s="876"/>
      <c r="C35" s="384" t="s">
        <v>481</v>
      </c>
      <c r="D35" s="442" t="s">
        <v>253</v>
      </c>
      <c r="E35" s="479">
        <f>E33+E34</f>
        <v>0</v>
      </c>
      <c r="F35" s="471" t="s">
        <v>364</v>
      </c>
    </row>
    <row r="36" spans="1:6" s="8" customFormat="1" ht="13.5" thickBot="1" x14ac:dyDescent="0.25">
      <c r="A36" s="779"/>
      <c r="B36" s="876"/>
      <c r="C36" s="341" t="s">
        <v>465</v>
      </c>
      <c r="D36" s="335" t="s">
        <v>255</v>
      </c>
      <c r="E36" s="336">
        <f>E32/1000*E35</f>
        <v>0</v>
      </c>
      <c r="F36" s="337" t="s">
        <v>482</v>
      </c>
    </row>
    <row r="37" spans="1:6" s="8" customFormat="1" ht="26.25" thickBot="1" x14ac:dyDescent="0.25">
      <c r="A37" s="780"/>
      <c r="B37" s="877"/>
      <c r="C37" s="341" t="s">
        <v>468</v>
      </c>
      <c r="D37" s="380" t="s">
        <v>259</v>
      </c>
      <c r="E37" s="389"/>
      <c r="F37" s="390" t="s">
        <v>523</v>
      </c>
    </row>
    <row r="38" spans="1:6" s="8" customFormat="1" ht="13.5" thickBot="1" x14ac:dyDescent="0.25">
      <c r="A38" s="509">
        <v>5</v>
      </c>
      <c r="B38" s="512" t="s">
        <v>257</v>
      </c>
      <c r="C38" s="328" t="s">
        <v>258</v>
      </c>
      <c r="D38" s="391" t="s">
        <v>262</v>
      </c>
      <c r="E38" s="507"/>
      <c r="F38" s="417" t="s">
        <v>536</v>
      </c>
    </row>
    <row r="39" spans="1:6" s="8" customFormat="1" x14ac:dyDescent="0.2">
      <c r="A39" s="764">
        <v>6</v>
      </c>
      <c r="B39" s="870" t="s">
        <v>469</v>
      </c>
      <c r="C39" s="424" t="s">
        <v>470</v>
      </c>
      <c r="D39" s="445" t="s">
        <v>265</v>
      </c>
      <c r="E39" s="496">
        <f>E32/1000*E38</f>
        <v>0</v>
      </c>
      <c r="F39" s="492" t="s">
        <v>374</v>
      </c>
    </row>
    <row r="40" spans="1:6" s="8" customFormat="1" x14ac:dyDescent="0.2">
      <c r="A40" s="765"/>
      <c r="B40" s="768"/>
      <c r="C40" s="427" t="s">
        <v>264</v>
      </c>
      <c r="D40" s="490" t="s">
        <v>267</v>
      </c>
      <c r="E40" s="491"/>
      <c r="F40" s="434" t="s">
        <v>523</v>
      </c>
    </row>
    <row r="41" spans="1:6" s="8" customFormat="1" ht="13.5" thickBot="1" x14ac:dyDescent="0.25">
      <c r="A41" s="766"/>
      <c r="B41" s="769"/>
      <c r="C41" s="392" t="s">
        <v>266</v>
      </c>
      <c r="D41" s="335" t="s">
        <v>270</v>
      </c>
      <c r="E41" s="336">
        <f>E39*E40</f>
        <v>0</v>
      </c>
      <c r="F41" s="337" t="s">
        <v>375</v>
      </c>
    </row>
    <row r="42" spans="1:6" ht="13.5" thickBot="1" x14ac:dyDescent="0.25">
      <c r="A42" s="393"/>
      <c r="B42" s="871" t="s">
        <v>483</v>
      </c>
      <c r="C42" s="872"/>
      <c r="D42" s="348" t="s">
        <v>299</v>
      </c>
      <c r="E42" s="405">
        <f>E36+E37+E41</f>
        <v>0</v>
      </c>
      <c r="F42" s="394" t="s">
        <v>484</v>
      </c>
    </row>
    <row r="43" spans="1:6" ht="13.5" thickBot="1" x14ac:dyDescent="0.25"/>
    <row r="44" spans="1:6" ht="34.15" customHeight="1" thickBot="1" x14ac:dyDescent="0.25">
      <c r="A44" s="839" t="s">
        <v>560</v>
      </c>
      <c r="B44" s="840"/>
      <c r="C44" s="840"/>
      <c r="D44" s="841"/>
      <c r="E44" s="408">
        <f>E23+E42</f>
        <v>0</v>
      </c>
    </row>
  </sheetData>
  <mergeCells count="35">
    <mergeCell ref="A44:D44"/>
    <mergeCell ref="A33:A37"/>
    <mergeCell ref="B33:B37"/>
    <mergeCell ref="A28:A29"/>
    <mergeCell ref="B28:B29"/>
    <mergeCell ref="D28:E28"/>
    <mergeCell ref="B42:C42"/>
    <mergeCell ref="B30:B32"/>
    <mergeCell ref="B2:E2"/>
    <mergeCell ref="B3:C3"/>
    <mergeCell ref="D3:E3"/>
    <mergeCell ref="B12:C12"/>
    <mergeCell ref="A39:A41"/>
    <mergeCell ref="B39:B41"/>
    <mergeCell ref="A20:A22"/>
    <mergeCell ref="B20:B22"/>
    <mergeCell ref="B23:C23"/>
    <mergeCell ref="B26:E26"/>
    <mergeCell ref="B27:C27"/>
    <mergeCell ref="D27:E27"/>
    <mergeCell ref="A13:A18"/>
    <mergeCell ref="B13:B18"/>
    <mergeCell ref="D29:E29"/>
    <mergeCell ref="A30:A32"/>
    <mergeCell ref="F4:F7"/>
    <mergeCell ref="D5:E5"/>
    <mergeCell ref="D6:E6"/>
    <mergeCell ref="D7:E7"/>
    <mergeCell ref="F30:F31"/>
    <mergeCell ref="F28:F29"/>
    <mergeCell ref="A9:A11"/>
    <mergeCell ref="B9:B11"/>
    <mergeCell ref="A4:A7"/>
    <mergeCell ref="B4:B7"/>
    <mergeCell ref="D4:E4"/>
  </mergeCells>
  <pageMargins left="0.70866141732283472" right="0.70866141732283472" top="0.55118110236220474" bottom="0.35433070866141736" header="0.31496062992125984" footer="0.31496062992125984"/>
  <pageSetup scale="97" fitToHeight="0" orientation="landscape" horizontalDpi="4294967295" verticalDpi="4294967295" r:id="rId1"/>
  <headerFooter differentFirst="1">
    <oddHeader>&amp;R&amp;"Arial,Regular"&amp;12UNCLASSIFIED</oddHeader>
    <firstHeader>&amp;R&amp;"Arial,Regular"&amp;12UNCLASSIFIED</first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4"/>
  <sheetViews>
    <sheetView zoomScale="90" zoomScaleNormal="90" workbookViewId="0">
      <pane ySplit="3" topLeftCell="A4" activePane="bottomLeft" state="frozen"/>
      <selection pane="bottomLeft" activeCell="B27" sqref="B27"/>
    </sheetView>
  </sheetViews>
  <sheetFormatPr defaultColWidth="9.140625" defaultRowHeight="12.75" x14ac:dyDescent="0.2"/>
  <cols>
    <col min="1" max="1" width="5.5703125" style="18" customWidth="1"/>
    <col min="2" max="2" width="86" style="18" customWidth="1"/>
    <col min="3" max="3" width="19.42578125" customWidth="1"/>
    <col min="4" max="4" width="20" customWidth="1"/>
    <col min="5" max="5" width="10.7109375" style="18" bestFit="1" customWidth="1"/>
    <col min="6" max="8" width="10.28515625" style="18" customWidth="1"/>
    <col min="9" max="9" width="10.7109375" style="18" bestFit="1" customWidth="1"/>
    <col min="10" max="10" width="10.28515625" style="18" customWidth="1"/>
    <col min="11" max="11" width="10.7109375" style="18" bestFit="1" customWidth="1"/>
    <col min="12" max="12" width="10.28515625" style="18" customWidth="1"/>
    <col min="13" max="16384" width="9.140625" style="18"/>
  </cols>
  <sheetData>
    <row r="1" spans="1:30" ht="16.5" thickBot="1" x14ac:dyDescent="0.3">
      <c r="A1" s="880" t="s">
        <v>679</v>
      </c>
      <c r="B1" s="880"/>
      <c r="C1" s="40"/>
      <c r="D1" s="40"/>
    </row>
    <row r="2" spans="1:30" ht="31.5" customHeight="1" thickBot="1" x14ac:dyDescent="0.3">
      <c r="A2" s="693"/>
      <c r="B2" s="694"/>
      <c r="C2" s="55"/>
      <c r="D2" s="15"/>
      <c r="E2" s="689" t="s">
        <v>654</v>
      </c>
      <c r="F2" s="690"/>
      <c r="G2" s="689" t="s">
        <v>656</v>
      </c>
      <c r="H2" s="690"/>
      <c r="I2" s="689" t="s">
        <v>655</v>
      </c>
      <c r="J2" s="690"/>
      <c r="K2" s="689" t="s">
        <v>621</v>
      </c>
      <c r="L2" s="690"/>
    </row>
    <row r="3" spans="1:30" ht="65.25" customHeight="1" x14ac:dyDescent="0.2">
      <c r="A3" s="1" t="s">
        <v>0</v>
      </c>
      <c r="B3" s="303" t="s">
        <v>1</v>
      </c>
      <c r="C3" s="305" t="s">
        <v>165</v>
      </c>
      <c r="D3" s="311" t="s">
        <v>173</v>
      </c>
      <c r="E3" s="575" t="s">
        <v>157</v>
      </c>
      <c r="F3" s="576" t="s">
        <v>2</v>
      </c>
      <c r="G3" s="575" t="s">
        <v>157</v>
      </c>
      <c r="H3" s="577" t="s">
        <v>2</v>
      </c>
      <c r="I3" s="575" t="s">
        <v>157</v>
      </c>
      <c r="J3" s="577" t="s">
        <v>2</v>
      </c>
      <c r="K3" s="575" t="s">
        <v>157</v>
      </c>
      <c r="L3" s="576" t="s">
        <v>2</v>
      </c>
    </row>
    <row r="4" spans="1:30" x14ac:dyDescent="0.2">
      <c r="A4" s="7">
        <v>1</v>
      </c>
      <c r="B4" s="30" t="s">
        <v>4</v>
      </c>
      <c r="C4" s="317"/>
      <c r="D4" s="306"/>
      <c r="E4" s="19"/>
      <c r="F4" s="36"/>
      <c r="G4" s="19"/>
      <c r="H4" s="668"/>
      <c r="I4" s="19"/>
      <c r="J4" s="75"/>
      <c r="K4" s="19"/>
      <c r="L4" s="36"/>
    </row>
    <row r="5" spans="1:30" ht="13.5" thickBot="1" x14ac:dyDescent="0.25">
      <c r="A5" s="9" t="s">
        <v>16</v>
      </c>
      <c r="B5" s="304" t="s">
        <v>150</v>
      </c>
      <c r="C5" s="318"/>
      <c r="D5" s="307"/>
      <c r="E5" s="21"/>
      <c r="F5" s="91"/>
      <c r="G5" s="76"/>
      <c r="H5" s="76"/>
      <c r="I5" s="21"/>
      <c r="J5" s="76"/>
      <c r="K5" s="21"/>
      <c r="L5" s="91"/>
    </row>
    <row r="6" spans="1:30" x14ac:dyDescent="0.2">
      <c r="A6" s="4"/>
      <c r="B6" s="30" t="s">
        <v>180</v>
      </c>
      <c r="C6" s="317"/>
      <c r="D6" s="306"/>
      <c r="E6" s="12"/>
      <c r="F6" s="35"/>
      <c r="G6" s="34"/>
      <c r="H6" s="670"/>
      <c r="I6" s="104"/>
      <c r="J6" s="100"/>
      <c r="K6" s="12"/>
      <c r="L6" s="35"/>
    </row>
    <row r="7" spans="1:30" x14ac:dyDescent="0.2">
      <c r="A7" s="4"/>
      <c r="B7" s="81" t="s">
        <v>143</v>
      </c>
      <c r="C7" s="573"/>
      <c r="D7" s="574"/>
      <c r="E7" s="265"/>
      <c r="F7" s="612"/>
      <c r="G7" s="281"/>
      <c r="H7" s="611"/>
      <c r="I7" s="265"/>
      <c r="J7" s="608"/>
      <c r="K7" s="265"/>
      <c r="L7" s="608"/>
      <c r="M7" s="324"/>
    </row>
    <row r="8" spans="1:30" x14ac:dyDescent="0.2">
      <c r="A8" s="4"/>
      <c r="B8" s="81" t="s">
        <v>122</v>
      </c>
      <c r="C8" s="319"/>
      <c r="D8" s="308"/>
      <c r="E8" s="265"/>
      <c r="F8" s="608"/>
      <c r="G8" s="281"/>
      <c r="H8" s="611"/>
      <c r="I8" s="265"/>
      <c r="J8" s="608"/>
      <c r="K8" s="265"/>
      <c r="L8" s="608"/>
    </row>
    <row r="9" spans="1:30" x14ac:dyDescent="0.2">
      <c r="A9" s="4"/>
      <c r="B9" s="30" t="s">
        <v>181</v>
      </c>
      <c r="C9" s="317"/>
      <c r="D9" s="306"/>
      <c r="E9" s="12"/>
      <c r="F9" s="35"/>
      <c r="G9" s="34"/>
      <c r="H9" s="671"/>
      <c r="I9" s="34"/>
      <c r="J9" s="101"/>
      <c r="K9" s="12"/>
      <c r="L9" s="3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x14ac:dyDescent="0.2">
      <c r="A10" s="4"/>
      <c r="B10" s="81" t="s">
        <v>143</v>
      </c>
      <c r="C10" s="573"/>
      <c r="D10" s="574"/>
      <c r="E10" s="265"/>
      <c r="F10" s="608"/>
      <c r="G10" s="281"/>
      <c r="H10" s="611"/>
      <c r="I10" s="265"/>
      <c r="J10" s="608"/>
      <c r="K10" s="265"/>
      <c r="L10" s="608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x14ac:dyDescent="0.2">
      <c r="A11" s="4"/>
      <c r="B11" s="81" t="s">
        <v>122</v>
      </c>
      <c r="C11" s="319"/>
      <c r="D11" s="308"/>
      <c r="E11" s="265"/>
      <c r="F11" s="608"/>
      <c r="G11" s="281"/>
      <c r="H11" s="611"/>
      <c r="I11" s="265"/>
      <c r="J11" s="608"/>
      <c r="K11" s="265"/>
      <c r="L11" s="608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x14ac:dyDescent="0.2">
      <c r="A12" s="4"/>
      <c r="B12" s="30" t="s">
        <v>182</v>
      </c>
      <c r="C12" s="317"/>
      <c r="D12" s="306"/>
      <c r="E12" s="12"/>
      <c r="F12" s="35"/>
      <c r="G12" s="34"/>
      <c r="H12" s="671"/>
      <c r="I12" s="34"/>
      <c r="J12" s="101"/>
      <c r="K12" s="12"/>
      <c r="L12" s="3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x14ac:dyDescent="0.2">
      <c r="A13" s="4"/>
      <c r="B13" s="81" t="s">
        <v>143</v>
      </c>
      <c r="C13" s="573"/>
      <c r="D13" s="574"/>
      <c r="E13" s="265"/>
      <c r="F13" s="608"/>
      <c r="G13" s="281"/>
      <c r="H13" s="611"/>
      <c r="I13" s="265"/>
      <c r="J13" s="608"/>
      <c r="K13" s="265"/>
      <c r="L13" s="608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x14ac:dyDescent="0.2">
      <c r="A14" s="4"/>
      <c r="B14" s="81" t="s">
        <v>122</v>
      </c>
      <c r="C14" s="319"/>
      <c r="D14" s="308"/>
      <c r="E14" s="265"/>
      <c r="F14" s="608"/>
      <c r="G14" s="281"/>
      <c r="H14" s="611"/>
      <c r="I14" s="265"/>
      <c r="J14" s="608"/>
      <c r="K14" s="265"/>
      <c r="L14" s="608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x14ac:dyDescent="0.2">
      <c r="A15" s="4"/>
      <c r="B15" s="30" t="s">
        <v>183</v>
      </c>
      <c r="C15" s="317"/>
      <c r="D15" s="306"/>
      <c r="E15" s="12"/>
      <c r="F15" s="35"/>
      <c r="G15" s="34"/>
      <c r="H15" s="671"/>
      <c r="I15" s="34"/>
      <c r="J15" s="101"/>
      <c r="K15" s="12"/>
      <c r="L15" s="3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x14ac:dyDescent="0.2">
      <c r="A16" s="4"/>
      <c r="B16" s="81" t="s">
        <v>143</v>
      </c>
      <c r="C16" s="573"/>
      <c r="D16" s="574"/>
      <c r="E16" s="265"/>
      <c r="F16" s="608"/>
      <c r="G16" s="281"/>
      <c r="H16" s="611"/>
      <c r="I16" s="265"/>
      <c r="J16" s="608"/>
      <c r="K16" s="265"/>
      <c r="L16" s="608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x14ac:dyDescent="0.2">
      <c r="A17" s="4"/>
      <c r="B17" s="81" t="s">
        <v>122</v>
      </c>
      <c r="C17" s="319"/>
      <c r="D17" s="308"/>
      <c r="E17" s="265"/>
      <c r="F17" s="608"/>
      <c r="G17" s="281"/>
      <c r="H17" s="611"/>
      <c r="I17" s="265"/>
      <c r="J17" s="608"/>
      <c r="K17" s="265"/>
      <c r="L17" s="608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x14ac:dyDescent="0.2">
      <c r="A18" s="127"/>
      <c r="B18" s="128"/>
      <c r="C18" s="320"/>
      <c r="D18" s="309"/>
      <c r="E18" s="134"/>
      <c r="F18" s="135"/>
      <c r="G18" s="137"/>
      <c r="H18" s="137"/>
      <c r="I18" s="136"/>
      <c r="J18" s="137"/>
      <c r="K18" s="134"/>
      <c r="L18" s="13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3.5" thickBot="1" x14ac:dyDescent="0.25">
      <c r="A19" s="9" t="s">
        <v>15</v>
      </c>
      <c r="B19" s="304" t="s">
        <v>142</v>
      </c>
      <c r="C19" s="318"/>
      <c r="D19" s="307"/>
      <c r="E19" s="21"/>
      <c r="F19" s="91"/>
      <c r="G19" s="76"/>
      <c r="H19" s="76"/>
      <c r="I19" s="21"/>
      <c r="J19" s="76"/>
      <c r="K19" s="21"/>
      <c r="L19" s="91"/>
    </row>
    <row r="20" spans="1:30" x14ac:dyDescent="0.2">
      <c r="A20" s="4"/>
      <c r="B20" s="30" t="s">
        <v>184</v>
      </c>
      <c r="C20" s="317"/>
      <c r="D20" s="306"/>
      <c r="E20" s="12"/>
      <c r="F20" s="35"/>
      <c r="G20" s="34"/>
      <c r="H20" s="670"/>
      <c r="I20" s="104"/>
      <c r="J20" s="100"/>
      <c r="K20" s="12"/>
      <c r="L20" s="35"/>
    </row>
    <row r="21" spans="1:30" x14ac:dyDescent="0.2">
      <c r="A21" s="4"/>
      <c r="B21" s="81" t="s">
        <v>143</v>
      </c>
      <c r="C21" s="573"/>
      <c r="D21" s="574"/>
      <c r="E21" s="265"/>
      <c r="F21" s="608"/>
      <c r="G21" s="281"/>
      <c r="H21" s="611"/>
      <c r="I21" s="265"/>
      <c r="J21" s="608"/>
      <c r="K21" s="265"/>
      <c r="L21" s="608"/>
    </row>
    <row r="22" spans="1:30" x14ac:dyDescent="0.2">
      <c r="A22" s="4"/>
      <c r="B22" s="81" t="s">
        <v>122</v>
      </c>
      <c r="C22" s="319"/>
      <c r="D22" s="308"/>
      <c r="E22" s="265"/>
      <c r="F22" s="608"/>
      <c r="G22" s="281"/>
      <c r="H22" s="611"/>
      <c r="I22" s="265"/>
      <c r="J22" s="608"/>
      <c r="K22" s="265"/>
      <c r="L22" s="608"/>
    </row>
    <row r="23" spans="1:30" x14ac:dyDescent="0.2">
      <c r="A23" s="4"/>
      <c r="B23" s="30" t="s">
        <v>185</v>
      </c>
      <c r="C23" s="317"/>
      <c r="D23" s="306"/>
      <c r="E23" s="12"/>
      <c r="F23" s="35"/>
      <c r="G23" s="34"/>
      <c r="H23" s="671"/>
      <c r="I23" s="34"/>
      <c r="J23" s="101"/>
      <c r="K23" s="12"/>
      <c r="L23" s="3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x14ac:dyDescent="0.2">
      <c r="A24" s="4"/>
      <c r="B24" s="81" t="s">
        <v>143</v>
      </c>
      <c r="C24" s="573"/>
      <c r="D24" s="574"/>
      <c r="E24" s="265"/>
      <c r="F24" s="608"/>
      <c r="G24" s="281"/>
      <c r="H24" s="611"/>
      <c r="I24" s="265"/>
      <c r="J24" s="608"/>
      <c r="K24" s="265"/>
      <c r="L24" s="60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x14ac:dyDescent="0.2">
      <c r="A25" s="4"/>
      <c r="B25" s="81" t="s">
        <v>122</v>
      </c>
      <c r="C25" s="319"/>
      <c r="D25" s="308"/>
      <c r="E25" s="265"/>
      <c r="F25" s="608"/>
      <c r="G25" s="281"/>
      <c r="H25" s="611"/>
      <c r="I25" s="265"/>
      <c r="J25" s="608"/>
      <c r="K25" s="265"/>
      <c r="L25" s="60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x14ac:dyDescent="0.2">
      <c r="A26" s="4"/>
      <c r="B26" s="30" t="s">
        <v>186</v>
      </c>
      <c r="C26" s="317"/>
      <c r="D26" s="306"/>
      <c r="E26" s="12"/>
      <c r="F26" s="35"/>
      <c r="G26" s="34"/>
      <c r="H26" s="671"/>
      <c r="I26" s="34"/>
      <c r="J26" s="101"/>
      <c r="K26" s="12"/>
      <c r="L26" s="3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x14ac:dyDescent="0.2">
      <c r="A27" s="4"/>
      <c r="B27" s="81" t="s">
        <v>143</v>
      </c>
      <c r="C27" s="573"/>
      <c r="D27" s="574"/>
      <c r="E27" s="265"/>
      <c r="F27" s="608"/>
      <c r="G27" s="281"/>
      <c r="H27" s="611"/>
      <c r="I27" s="265"/>
      <c r="J27" s="608"/>
      <c r="K27" s="265"/>
      <c r="L27" s="60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x14ac:dyDescent="0.2">
      <c r="A28" s="4"/>
      <c r="B28" s="81" t="s">
        <v>122</v>
      </c>
      <c r="C28" s="319"/>
      <c r="D28" s="308"/>
      <c r="E28" s="265"/>
      <c r="F28" s="608"/>
      <c r="G28" s="281"/>
      <c r="H28" s="611"/>
      <c r="I28" s="265"/>
      <c r="J28" s="608"/>
      <c r="K28" s="265"/>
      <c r="L28" s="60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x14ac:dyDescent="0.2">
      <c r="A29" s="4"/>
      <c r="B29" s="30" t="s">
        <v>187</v>
      </c>
      <c r="C29" s="317"/>
      <c r="D29" s="306"/>
      <c r="E29" s="12"/>
      <c r="F29" s="35"/>
      <c r="G29" s="34"/>
      <c r="H29" s="671"/>
      <c r="I29" s="34"/>
      <c r="J29" s="101"/>
      <c r="K29" s="12"/>
      <c r="L29" s="3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x14ac:dyDescent="0.2">
      <c r="A30" s="4"/>
      <c r="B30" s="81" t="s">
        <v>143</v>
      </c>
      <c r="C30" s="573"/>
      <c r="D30" s="574"/>
      <c r="E30" s="265"/>
      <c r="F30" s="608"/>
      <c r="G30" s="281"/>
      <c r="H30" s="611"/>
      <c r="I30" s="265"/>
      <c r="J30" s="608"/>
      <c r="K30" s="265"/>
      <c r="L30" s="60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x14ac:dyDescent="0.2">
      <c r="A31" s="4"/>
      <c r="B31" s="81" t="s">
        <v>122</v>
      </c>
      <c r="C31" s="319"/>
      <c r="D31" s="308"/>
      <c r="E31" s="265"/>
      <c r="F31" s="608"/>
      <c r="G31" s="281"/>
      <c r="H31" s="611"/>
      <c r="I31" s="265"/>
      <c r="J31" s="608"/>
      <c r="K31" s="265"/>
      <c r="L31" s="60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x14ac:dyDescent="0.2">
      <c r="A32" s="10"/>
      <c r="B32" s="37"/>
      <c r="C32" s="319"/>
      <c r="D32" s="308"/>
      <c r="E32" s="13"/>
      <c r="F32" s="92"/>
      <c r="G32" s="672"/>
      <c r="H32" s="672"/>
      <c r="I32" s="105"/>
      <c r="J32" s="102"/>
      <c r="K32" s="13"/>
      <c r="L32" s="9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12" x14ac:dyDescent="0.2">
      <c r="A33" s="7" t="s">
        <v>17</v>
      </c>
      <c r="B33" s="304" t="s">
        <v>144</v>
      </c>
      <c r="C33" s="321"/>
      <c r="D33" s="310"/>
      <c r="E33" s="13"/>
      <c r="F33" s="92"/>
      <c r="G33" s="672"/>
      <c r="H33" s="672"/>
      <c r="I33" s="105"/>
      <c r="J33" s="102"/>
      <c r="K33" s="13"/>
      <c r="L33" s="92"/>
    </row>
    <row r="34" spans="1:12" x14ac:dyDescent="0.2">
      <c r="A34" s="4"/>
      <c r="B34" s="30" t="s">
        <v>188</v>
      </c>
      <c r="C34" s="317"/>
      <c r="D34" s="306"/>
      <c r="E34" s="12"/>
      <c r="F34" s="35"/>
      <c r="G34" s="34"/>
      <c r="H34" s="671"/>
      <c r="I34" s="34"/>
      <c r="J34" s="101"/>
      <c r="K34" s="12"/>
      <c r="L34" s="35"/>
    </row>
    <row r="35" spans="1:12" x14ac:dyDescent="0.2">
      <c r="A35" s="4"/>
      <c r="B35" s="81" t="s">
        <v>143</v>
      </c>
      <c r="C35" s="573"/>
      <c r="D35" s="574"/>
      <c r="E35" s="265"/>
      <c r="F35" s="608"/>
      <c r="G35" s="281"/>
      <c r="H35" s="611"/>
      <c r="I35" s="265"/>
      <c r="J35" s="608"/>
      <c r="K35" s="265"/>
      <c r="L35" s="608"/>
    </row>
    <row r="36" spans="1:12" x14ac:dyDescent="0.2">
      <c r="A36" s="4"/>
      <c r="B36" s="81" t="s">
        <v>122</v>
      </c>
      <c r="C36" s="319"/>
      <c r="D36" s="308"/>
      <c r="E36" s="265"/>
      <c r="F36" s="608"/>
      <c r="G36" s="281"/>
      <c r="H36" s="611"/>
      <c r="I36" s="265"/>
      <c r="J36" s="608"/>
      <c r="K36" s="265"/>
      <c r="L36" s="608"/>
    </row>
    <row r="37" spans="1:12" x14ac:dyDescent="0.2">
      <c r="A37" s="4"/>
      <c r="B37" s="30" t="s">
        <v>189</v>
      </c>
      <c r="C37" s="317"/>
      <c r="D37" s="306"/>
      <c r="E37" s="12"/>
      <c r="F37" s="35"/>
      <c r="G37" s="34"/>
      <c r="H37" s="671"/>
      <c r="I37" s="34"/>
      <c r="J37" s="101"/>
      <c r="K37" s="12"/>
      <c r="L37" s="35"/>
    </row>
    <row r="38" spans="1:12" x14ac:dyDescent="0.2">
      <c r="A38" s="4"/>
      <c r="B38" s="81" t="s">
        <v>143</v>
      </c>
      <c r="C38" s="573"/>
      <c r="D38" s="574"/>
      <c r="E38" s="265"/>
      <c r="F38" s="608"/>
      <c r="G38" s="281"/>
      <c r="H38" s="611"/>
      <c r="I38" s="265"/>
      <c r="J38" s="608"/>
      <c r="K38" s="265"/>
      <c r="L38" s="608"/>
    </row>
    <row r="39" spans="1:12" x14ac:dyDescent="0.2">
      <c r="A39" s="4"/>
      <c r="B39" s="81" t="s">
        <v>122</v>
      </c>
      <c r="C39" s="319"/>
      <c r="D39" s="308"/>
      <c r="E39" s="265"/>
      <c r="F39" s="608"/>
      <c r="G39" s="281"/>
      <c r="H39" s="611"/>
      <c r="I39" s="265"/>
      <c r="J39" s="608"/>
      <c r="K39" s="265"/>
      <c r="L39" s="608"/>
    </row>
    <row r="40" spans="1:12" x14ac:dyDescent="0.2">
      <c r="A40" s="4"/>
      <c r="B40" s="30" t="s">
        <v>190</v>
      </c>
      <c r="C40" s="317"/>
      <c r="D40" s="306"/>
      <c r="E40" s="12"/>
      <c r="F40" s="35"/>
      <c r="G40" s="34"/>
      <c r="H40" s="671"/>
      <c r="I40" s="34"/>
      <c r="J40" s="101"/>
      <c r="K40" s="12"/>
      <c r="L40" s="35"/>
    </row>
    <row r="41" spans="1:12" x14ac:dyDescent="0.2">
      <c r="A41" s="4"/>
      <c r="B41" s="81" t="s">
        <v>143</v>
      </c>
      <c r="C41" s="573"/>
      <c r="D41" s="574"/>
      <c r="E41" s="265"/>
      <c r="F41" s="608"/>
      <c r="G41" s="281"/>
      <c r="H41" s="611"/>
      <c r="I41" s="265"/>
      <c r="J41" s="608"/>
      <c r="K41" s="265"/>
      <c r="L41" s="608"/>
    </row>
    <row r="42" spans="1:12" x14ac:dyDescent="0.2">
      <c r="A42" s="4"/>
      <c r="B42" s="81" t="s">
        <v>122</v>
      </c>
      <c r="C42" s="319"/>
      <c r="D42" s="308"/>
      <c r="E42" s="265"/>
      <c r="F42" s="608"/>
      <c r="G42" s="281"/>
      <c r="H42" s="611"/>
      <c r="I42" s="265"/>
      <c r="J42" s="608"/>
      <c r="K42" s="265"/>
      <c r="L42" s="608"/>
    </row>
    <row r="43" spans="1:12" x14ac:dyDescent="0.2">
      <c r="A43" s="4"/>
      <c r="B43" s="30" t="s">
        <v>191</v>
      </c>
      <c r="C43" s="317"/>
      <c r="D43" s="306"/>
      <c r="E43" s="12"/>
      <c r="F43" s="35"/>
      <c r="G43" s="34"/>
      <c r="H43" s="671"/>
      <c r="I43" s="34"/>
      <c r="J43" s="101"/>
      <c r="K43" s="12"/>
      <c r="L43" s="35"/>
    </row>
    <row r="44" spans="1:12" s="23" customFormat="1" x14ac:dyDescent="0.2">
      <c r="A44" s="4"/>
      <c r="B44" s="81" t="s">
        <v>143</v>
      </c>
      <c r="C44" s="573"/>
      <c r="D44" s="574"/>
      <c r="E44" s="265"/>
      <c r="F44" s="608"/>
      <c r="G44" s="281"/>
      <c r="H44" s="611"/>
      <c r="I44" s="265"/>
      <c r="J44" s="608"/>
      <c r="K44" s="265"/>
      <c r="L44" s="608"/>
    </row>
    <row r="45" spans="1:12" s="23" customFormat="1" x14ac:dyDescent="0.2">
      <c r="A45" s="4"/>
      <c r="B45" s="81" t="s">
        <v>122</v>
      </c>
      <c r="C45" s="319"/>
      <c r="D45" s="308"/>
      <c r="E45" s="265"/>
      <c r="F45" s="608"/>
      <c r="G45" s="281"/>
      <c r="H45" s="611"/>
      <c r="I45" s="265"/>
      <c r="J45" s="608"/>
      <c r="K45" s="265"/>
      <c r="L45" s="608"/>
    </row>
    <row r="46" spans="1:12" x14ac:dyDescent="0.2">
      <c r="A46" s="10"/>
      <c r="B46" s="37"/>
      <c r="C46" s="319"/>
      <c r="D46" s="308"/>
      <c r="E46" s="13"/>
      <c r="F46" s="92"/>
      <c r="G46" s="672"/>
      <c r="H46" s="672"/>
      <c r="I46" s="105"/>
      <c r="J46" s="102"/>
      <c r="K46" s="13"/>
      <c r="L46" s="92"/>
    </row>
    <row r="47" spans="1:12" ht="13.9" customHeight="1" x14ac:dyDescent="0.2">
      <c r="A47" s="7" t="s">
        <v>18</v>
      </c>
      <c r="B47" s="304" t="s">
        <v>61</v>
      </c>
      <c r="C47" s="321"/>
      <c r="D47" s="310"/>
      <c r="E47" s="13"/>
      <c r="F47" s="92"/>
      <c r="G47" s="672"/>
      <c r="H47" s="672"/>
      <c r="I47" s="105"/>
      <c r="J47" s="102"/>
      <c r="K47" s="13"/>
      <c r="L47" s="92"/>
    </row>
    <row r="48" spans="1:12" ht="13.9" customHeight="1" x14ac:dyDescent="0.2">
      <c r="A48" s="4"/>
      <c r="B48" s="30" t="s">
        <v>192</v>
      </c>
      <c r="C48" s="317"/>
      <c r="D48" s="306"/>
      <c r="E48" s="12"/>
      <c r="F48" s="35"/>
      <c r="G48" s="34"/>
      <c r="H48" s="671"/>
      <c r="I48" s="34"/>
      <c r="J48" s="101"/>
      <c r="K48" s="12"/>
      <c r="L48" s="35"/>
    </row>
    <row r="49" spans="1:48" x14ac:dyDescent="0.2">
      <c r="A49" s="4"/>
      <c r="B49" s="81" t="s">
        <v>143</v>
      </c>
      <c r="C49" s="573"/>
      <c r="D49" s="574"/>
      <c r="E49" s="265"/>
      <c r="F49" s="608"/>
      <c r="G49" s="281"/>
      <c r="H49" s="611"/>
      <c r="I49" s="265"/>
      <c r="J49" s="608"/>
      <c r="K49" s="265"/>
      <c r="L49" s="608"/>
    </row>
    <row r="50" spans="1:48" x14ac:dyDescent="0.2">
      <c r="A50" s="4"/>
      <c r="B50" s="81" t="s">
        <v>122</v>
      </c>
      <c r="C50" s="319"/>
      <c r="D50" s="308"/>
      <c r="E50" s="265"/>
      <c r="F50" s="608"/>
      <c r="G50" s="281"/>
      <c r="H50" s="611"/>
      <c r="I50" s="265"/>
      <c r="J50" s="608"/>
      <c r="K50" s="265"/>
      <c r="L50" s="608"/>
    </row>
    <row r="51" spans="1:48" x14ac:dyDescent="0.2">
      <c r="A51" s="4"/>
      <c r="B51" s="30" t="s">
        <v>193</v>
      </c>
      <c r="C51" s="317"/>
      <c r="D51" s="306"/>
      <c r="E51" s="12"/>
      <c r="F51" s="35"/>
      <c r="G51" s="34"/>
      <c r="H51" s="671"/>
      <c r="I51" s="34"/>
      <c r="J51" s="101"/>
      <c r="K51" s="12"/>
      <c r="L51" s="35"/>
    </row>
    <row r="52" spans="1:48" x14ac:dyDescent="0.2">
      <c r="A52" s="4"/>
      <c r="B52" s="81" t="s">
        <v>143</v>
      </c>
      <c r="C52" s="573"/>
      <c r="D52" s="574"/>
      <c r="E52" s="265"/>
      <c r="F52" s="608"/>
      <c r="G52" s="281"/>
      <c r="H52" s="611"/>
      <c r="I52" s="265"/>
      <c r="J52" s="608"/>
      <c r="K52" s="265"/>
      <c r="L52" s="608"/>
    </row>
    <row r="53" spans="1:48" x14ac:dyDescent="0.2">
      <c r="A53" s="4"/>
      <c r="B53" s="81" t="s">
        <v>122</v>
      </c>
      <c r="C53" s="319"/>
      <c r="D53" s="308"/>
      <c r="E53" s="265"/>
      <c r="F53" s="608"/>
      <c r="G53" s="281"/>
      <c r="H53" s="611"/>
      <c r="I53" s="265"/>
      <c r="J53" s="608"/>
      <c r="K53" s="265"/>
      <c r="L53" s="608"/>
    </row>
    <row r="54" spans="1:48" x14ac:dyDescent="0.2">
      <c r="A54" s="4"/>
      <c r="B54" s="30" t="s">
        <v>194</v>
      </c>
      <c r="C54" s="317"/>
      <c r="D54" s="306"/>
      <c r="E54" s="12"/>
      <c r="F54" s="35"/>
      <c r="G54" s="34"/>
      <c r="H54" s="671"/>
      <c r="I54" s="34"/>
      <c r="J54" s="101"/>
      <c r="K54" s="12"/>
      <c r="L54" s="35"/>
    </row>
    <row r="55" spans="1:48" x14ac:dyDescent="0.2">
      <c r="A55" s="4"/>
      <c r="B55" s="81" t="s">
        <v>143</v>
      </c>
      <c r="C55" s="573"/>
      <c r="D55" s="574"/>
      <c r="E55" s="265"/>
      <c r="F55" s="608"/>
      <c r="G55" s="281"/>
      <c r="H55" s="611"/>
      <c r="I55" s="265"/>
      <c r="J55" s="608"/>
      <c r="K55" s="265"/>
      <c r="L55" s="608"/>
    </row>
    <row r="56" spans="1:48" x14ac:dyDescent="0.2">
      <c r="A56" s="4"/>
      <c r="B56" s="81" t="s">
        <v>122</v>
      </c>
      <c r="C56" s="319"/>
      <c r="D56" s="308"/>
      <c r="E56" s="265"/>
      <c r="F56" s="608"/>
      <c r="G56" s="281"/>
      <c r="H56" s="611"/>
      <c r="I56" s="265"/>
      <c r="J56" s="608"/>
      <c r="K56" s="265"/>
      <c r="L56" s="608"/>
    </row>
    <row r="57" spans="1:48" x14ac:dyDescent="0.2">
      <c r="A57" s="4"/>
      <c r="B57" s="30" t="s">
        <v>195</v>
      </c>
      <c r="C57" s="317"/>
      <c r="D57" s="306"/>
      <c r="E57" s="12"/>
      <c r="F57" s="35"/>
      <c r="G57" s="34"/>
      <c r="H57" s="671"/>
      <c r="I57" s="34"/>
      <c r="J57" s="101"/>
      <c r="K57" s="12"/>
      <c r="L57" s="35"/>
    </row>
    <row r="58" spans="1:48" x14ac:dyDescent="0.2">
      <c r="A58" s="4"/>
      <c r="B58" s="81" t="s">
        <v>143</v>
      </c>
      <c r="C58" s="573"/>
      <c r="D58" s="574"/>
      <c r="E58" s="265"/>
      <c r="F58" s="608"/>
      <c r="G58" s="281"/>
      <c r="H58" s="611"/>
      <c r="I58" s="265"/>
      <c r="J58" s="608"/>
      <c r="K58" s="265"/>
      <c r="L58" s="608"/>
    </row>
    <row r="59" spans="1:48" x14ac:dyDescent="0.2">
      <c r="A59" s="4"/>
      <c r="B59" s="81" t="s">
        <v>122</v>
      </c>
      <c r="C59" s="319"/>
      <c r="D59" s="308"/>
      <c r="E59" s="265"/>
      <c r="F59" s="608"/>
      <c r="G59" s="281"/>
      <c r="H59" s="611"/>
      <c r="I59" s="265"/>
      <c r="J59" s="608"/>
      <c r="K59" s="265"/>
      <c r="L59" s="608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x14ac:dyDescent="0.2">
      <c r="A60" s="10"/>
      <c r="B60" s="37"/>
      <c r="C60" s="319"/>
      <c r="D60" s="308"/>
      <c r="E60" s="13"/>
      <c r="F60" s="92"/>
      <c r="G60" s="672"/>
      <c r="H60" s="672"/>
      <c r="I60" s="105"/>
      <c r="J60" s="102"/>
      <c r="K60" s="13"/>
      <c r="L60" s="9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x14ac:dyDescent="0.2">
      <c r="A61" s="7" t="s">
        <v>19</v>
      </c>
      <c r="B61" s="304" t="s">
        <v>146</v>
      </c>
      <c r="C61" s="321"/>
      <c r="D61" s="310"/>
      <c r="E61" s="13"/>
      <c r="F61" s="92"/>
      <c r="G61" s="672"/>
      <c r="H61" s="672"/>
      <c r="I61" s="105"/>
      <c r="J61" s="102"/>
      <c r="K61" s="13"/>
      <c r="L61" s="9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x14ac:dyDescent="0.2">
      <c r="A62" s="4"/>
      <c r="B62" s="30" t="s">
        <v>196</v>
      </c>
      <c r="C62" s="317"/>
      <c r="D62" s="306"/>
      <c r="E62" s="12"/>
      <c r="F62" s="35"/>
      <c r="G62" s="34"/>
      <c r="H62" s="671"/>
      <c r="I62" s="34"/>
      <c r="J62" s="101"/>
      <c r="K62" s="12"/>
      <c r="L62" s="35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x14ac:dyDescent="0.2">
      <c r="A63" s="4"/>
      <c r="B63" s="81" t="s">
        <v>143</v>
      </c>
      <c r="C63" s="573"/>
      <c r="D63" s="574"/>
      <c r="E63" s="265"/>
      <c r="F63" s="608"/>
      <c r="G63" s="281"/>
      <c r="H63" s="611"/>
      <c r="I63" s="265"/>
      <c r="J63" s="608"/>
      <c r="K63" s="265"/>
      <c r="L63" s="608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x14ac:dyDescent="0.2">
      <c r="A64" s="4"/>
      <c r="B64" s="81" t="s">
        <v>122</v>
      </c>
      <c r="C64" s="319"/>
      <c r="D64" s="308"/>
      <c r="E64" s="265"/>
      <c r="F64" s="608"/>
      <c r="G64" s="281"/>
      <c r="H64" s="611"/>
      <c r="I64" s="265"/>
      <c r="J64" s="608"/>
      <c r="K64" s="265"/>
      <c r="L64" s="608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x14ac:dyDescent="0.2">
      <c r="A65" s="4"/>
      <c r="B65" s="30" t="s">
        <v>197</v>
      </c>
      <c r="C65" s="317"/>
      <c r="D65" s="306"/>
      <c r="E65" s="12"/>
      <c r="F65" s="35"/>
      <c r="G65" s="34"/>
      <c r="H65" s="671"/>
      <c r="I65" s="34"/>
      <c r="J65" s="101"/>
      <c r="K65" s="12"/>
      <c r="L65" s="35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x14ac:dyDescent="0.2">
      <c r="A66" s="4"/>
      <c r="B66" s="81" t="s">
        <v>143</v>
      </c>
      <c r="C66" s="573"/>
      <c r="D66" s="574"/>
      <c r="E66" s="265"/>
      <c r="F66" s="608"/>
      <c r="G66" s="281"/>
      <c r="H66" s="611"/>
      <c r="I66" s="265"/>
      <c r="J66" s="608"/>
      <c r="K66" s="265"/>
      <c r="L66" s="608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x14ac:dyDescent="0.2">
      <c r="A67" s="4"/>
      <c r="B67" s="81" t="s">
        <v>122</v>
      </c>
      <c r="C67" s="319"/>
      <c r="D67" s="308"/>
      <c r="E67" s="265"/>
      <c r="F67" s="608"/>
      <c r="G67" s="281"/>
      <c r="H67" s="611"/>
      <c r="I67" s="265"/>
      <c r="J67" s="608"/>
      <c r="K67" s="265"/>
      <c r="L67" s="608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x14ac:dyDescent="0.2">
      <c r="A68" s="4"/>
      <c r="B68" s="30" t="s">
        <v>198</v>
      </c>
      <c r="C68" s="317"/>
      <c r="D68" s="306"/>
      <c r="E68" s="12"/>
      <c r="F68" s="35"/>
      <c r="G68" s="34"/>
      <c r="H68" s="671"/>
      <c r="I68" s="34"/>
      <c r="J68" s="101"/>
      <c r="K68" s="12"/>
      <c r="L68" s="35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x14ac:dyDescent="0.2">
      <c r="A69" s="4"/>
      <c r="B69" s="81" t="s">
        <v>143</v>
      </c>
      <c r="C69" s="573"/>
      <c r="D69" s="574"/>
      <c r="E69" s="265"/>
      <c r="F69" s="608"/>
      <c r="G69" s="281"/>
      <c r="H69" s="611"/>
      <c r="I69" s="265"/>
      <c r="J69" s="608"/>
      <c r="K69" s="265"/>
      <c r="L69" s="608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x14ac:dyDescent="0.2">
      <c r="A70" s="4"/>
      <c r="B70" s="81" t="s">
        <v>122</v>
      </c>
      <c r="C70" s="319"/>
      <c r="D70" s="308"/>
      <c r="E70" s="265"/>
      <c r="F70" s="608"/>
      <c r="G70" s="281"/>
      <c r="H70" s="611"/>
      <c r="I70" s="265"/>
      <c r="J70" s="608"/>
      <c r="K70" s="265"/>
      <c r="L70" s="608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x14ac:dyDescent="0.2">
      <c r="A71" s="4"/>
      <c r="B71" s="30" t="s">
        <v>199</v>
      </c>
      <c r="C71" s="317"/>
      <c r="D71" s="306"/>
      <c r="E71" s="12"/>
      <c r="F71" s="35"/>
      <c r="G71" s="34"/>
      <c r="H71" s="671"/>
      <c r="I71" s="34"/>
      <c r="J71" s="101"/>
      <c r="K71" s="12"/>
      <c r="L71" s="35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x14ac:dyDescent="0.2">
      <c r="A72" s="4"/>
      <c r="B72" s="81" t="s">
        <v>143</v>
      </c>
      <c r="C72" s="573"/>
      <c r="D72" s="574"/>
      <c r="E72" s="265"/>
      <c r="F72" s="608"/>
      <c r="G72" s="281"/>
      <c r="H72" s="611"/>
      <c r="I72" s="265"/>
      <c r="J72" s="608"/>
      <c r="K72" s="265"/>
      <c r="L72" s="608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x14ac:dyDescent="0.2">
      <c r="A73" s="4"/>
      <c r="B73" s="81" t="s">
        <v>122</v>
      </c>
      <c r="C73" s="319"/>
      <c r="D73" s="308"/>
      <c r="E73" s="265"/>
      <c r="F73" s="608"/>
      <c r="G73" s="281"/>
      <c r="H73" s="611"/>
      <c r="I73" s="265"/>
      <c r="J73" s="608"/>
      <c r="K73" s="265"/>
      <c r="L73" s="608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x14ac:dyDescent="0.2">
      <c r="A74" s="10"/>
      <c r="B74" s="37"/>
      <c r="C74" s="319"/>
      <c r="D74" s="308"/>
      <c r="E74" s="13"/>
      <c r="F74" s="92"/>
      <c r="G74" s="672"/>
      <c r="H74" s="672"/>
      <c r="I74" s="105"/>
      <c r="J74" s="102"/>
      <c r="K74" s="13"/>
      <c r="L74" s="9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x14ac:dyDescent="0.2">
      <c r="A75" s="123">
        <v>2</v>
      </c>
      <c r="B75" s="30" t="s">
        <v>161</v>
      </c>
      <c r="C75" s="85"/>
      <c r="D75" s="312"/>
      <c r="E75" s="703" t="s">
        <v>20</v>
      </c>
      <c r="F75" s="704"/>
      <c r="G75" s="710" t="s">
        <v>20</v>
      </c>
      <c r="H75" s="704"/>
      <c r="I75" s="703" t="s">
        <v>20</v>
      </c>
      <c r="J75" s="704"/>
      <c r="K75" s="703" t="s">
        <v>20</v>
      </c>
      <c r="L75" s="708"/>
    </row>
    <row r="76" spans="1:48" x14ac:dyDescent="0.2">
      <c r="A76" s="4"/>
      <c r="B76" s="81" t="s">
        <v>166</v>
      </c>
      <c r="C76" s="84"/>
      <c r="D76" s="150"/>
      <c r="E76" s="278"/>
      <c r="F76" s="152"/>
      <c r="G76" s="278"/>
      <c r="H76" s="152"/>
      <c r="I76" s="278"/>
      <c r="J76" s="152"/>
      <c r="K76" s="278"/>
      <c r="L76" s="152"/>
    </row>
    <row r="77" spans="1:48" x14ac:dyDescent="0.2">
      <c r="A77" s="4"/>
      <c r="B77" s="81" t="s">
        <v>167</v>
      </c>
      <c r="C77" s="86"/>
      <c r="D77" s="313"/>
      <c r="E77" s="278"/>
      <c r="F77" s="152"/>
      <c r="G77" s="278"/>
      <c r="H77" s="152"/>
      <c r="I77" s="278"/>
      <c r="J77" s="152"/>
      <c r="K77" s="278"/>
      <c r="L77" s="152"/>
    </row>
    <row r="78" spans="1:48" x14ac:dyDescent="0.2">
      <c r="A78" s="4"/>
      <c r="B78" s="538" t="s">
        <v>561</v>
      </c>
      <c r="C78" s="86"/>
      <c r="D78" s="313"/>
      <c r="E78" s="278"/>
      <c r="F78" s="152"/>
      <c r="G78" s="278"/>
      <c r="H78" s="152"/>
      <c r="I78" s="278"/>
      <c r="J78" s="152"/>
      <c r="K78" s="278"/>
      <c r="L78" s="152"/>
    </row>
    <row r="79" spans="1:48" x14ac:dyDescent="0.2">
      <c r="A79" s="4"/>
      <c r="B79" s="538" t="s">
        <v>562</v>
      </c>
      <c r="C79" s="86"/>
      <c r="D79" s="313"/>
      <c r="E79" s="278"/>
      <c r="F79" s="152"/>
      <c r="G79" s="278"/>
      <c r="H79" s="152"/>
      <c r="I79" s="278"/>
      <c r="J79" s="152"/>
      <c r="K79" s="278"/>
      <c r="L79" s="152"/>
    </row>
    <row r="80" spans="1:48" x14ac:dyDescent="0.2">
      <c r="A80" s="4"/>
      <c r="B80" s="81" t="s">
        <v>121</v>
      </c>
      <c r="C80" s="86"/>
      <c r="D80" s="313"/>
      <c r="E80" s="278"/>
      <c r="F80" s="152"/>
      <c r="G80" s="278"/>
      <c r="H80" s="152"/>
      <c r="I80" s="278"/>
      <c r="J80" s="152"/>
      <c r="K80" s="278"/>
      <c r="L80" s="152"/>
    </row>
    <row r="81" spans="1:12" x14ac:dyDescent="0.2">
      <c r="A81" s="127"/>
      <c r="B81" s="128"/>
      <c r="C81" s="129"/>
      <c r="D81" s="314"/>
      <c r="E81" s="130"/>
      <c r="F81" s="154"/>
      <c r="G81" s="154"/>
      <c r="H81" s="154"/>
      <c r="I81" s="131">
        <v>1</v>
      </c>
      <c r="J81" s="154"/>
      <c r="K81" s="131"/>
      <c r="L81" s="154"/>
    </row>
    <row r="82" spans="1:12" x14ac:dyDescent="0.2">
      <c r="A82" s="124">
        <v>3</v>
      </c>
      <c r="B82" s="125" t="s">
        <v>174</v>
      </c>
      <c r="C82" s="126"/>
      <c r="D82" s="315"/>
      <c r="E82" s="699" t="s">
        <v>148</v>
      </c>
      <c r="F82" s="700"/>
      <c r="G82" s="705" t="s">
        <v>149</v>
      </c>
      <c r="H82" s="700"/>
      <c r="I82" s="705" t="s">
        <v>149</v>
      </c>
      <c r="J82" s="700"/>
      <c r="K82" s="699" t="s">
        <v>149</v>
      </c>
      <c r="L82" s="709"/>
    </row>
    <row r="83" spans="1:12" x14ac:dyDescent="0.2">
      <c r="A83" s="4"/>
      <c r="B83" s="81" t="s">
        <v>172</v>
      </c>
      <c r="C83" s="86"/>
      <c r="D83" s="313"/>
      <c r="E83" s="278"/>
      <c r="F83" s="152"/>
      <c r="G83" s="278"/>
      <c r="H83" s="152"/>
      <c r="I83" s="278"/>
      <c r="J83" s="152"/>
      <c r="K83" s="278"/>
      <c r="L83" s="152"/>
    </row>
    <row r="84" spans="1:12" ht="13.5" thickBot="1" x14ac:dyDescent="0.25">
      <c r="A84" s="156"/>
      <c r="B84" s="157"/>
      <c r="C84" s="158"/>
      <c r="D84" s="316"/>
      <c r="E84" s="159"/>
      <c r="F84" s="160"/>
      <c r="G84" s="162"/>
      <c r="H84" s="162"/>
      <c r="I84" s="161"/>
      <c r="J84" s="162"/>
      <c r="K84" s="161"/>
      <c r="L84" s="160"/>
    </row>
  </sheetData>
  <mergeCells count="14">
    <mergeCell ref="E75:F75"/>
    <mergeCell ref="I75:J75"/>
    <mergeCell ref="K75:L75"/>
    <mergeCell ref="K82:L82"/>
    <mergeCell ref="I82:J82"/>
    <mergeCell ref="E82:F82"/>
    <mergeCell ref="G75:H75"/>
    <mergeCell ref="G82:H82"/>
    <mergeCell ref="A1:B1"/>
    <mergeCell ref="A2:B2"/>
    <mergeCell ref="E2:F2"/>
    <mergeCell ref="I2:J2"/>
    <mergeCell ref="K2:L2"/>
    <mergeCell ref="G2:H2"/>
  </mergeCells>
  <pageMargins left="0.15748031496062992" right="7.874015748031496E-2" top="0.51181102362204722" bottom="0.35433070866141736" header="0.51181102362204722" footer="0.51181102362204722"/>
  <pageSetup paperSize="17" scale="65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J36"/>
  <sheetViews>
    <sheetView zoomScale="84" zoomScaleNormal="84" workbookViewId="0">
      <selection activeCell="D41" sqref="D41"/>
    </sheetView>
  </sheetViews>
  <sheetFormatPr defaultColWidth="9.140625" defaultRowHeight="12.75" x14ac:dyDescent="0.2"/>
  <cols>
    <col min="1" max="1" width="17" style="18" customWidth="1"/>
    <col min="2" max="2" width="90.85546875" style="18" customWidth="1"/>
    <col min="3" max="3" width="15.140625" style="31" customWidth="1"/>
    <col min="4" max="5" width="14.7109375" style="18" customWidth="1"/>
    <col min="6" max="6" width="17.7109375" style="18" customWidth="1"/>
    <col min="7" max="8" width="17.28515625" style="18" customWidth="1"/>
    <col min="9" max="10" width="17.85546875" style="18" customWidth="1"/>
    <col min="11" max="16384" width="9.140625" style="18"/>
  </cols>
  <sheetData>
    <row r="1" spans="1:10" ht="22.9" customHeight="1" thickBot="1" x14ac:dyDescent="0.3">
      <c r="A1" s="688" t="s">
        <v>680</v>
      </c>
      <c r="B1" s="687"/>
      <c r="C1" s="258"/>
      <c r="D1" s="259"/>
      <c r="E1" s="259"/>
      <c r="F1" s="259"/>
      <c r="G1" s="259"/>
      <c r="H1" s="259"/>
      <c r="I1" s="259"/>
      <c r="J1" s="259"/>
    </row>
    <row r="2" spans="1:10" ht="33.6" customHeight="1" thickBot="1" x14ac:dyDescent="0.25">
      <c r="A2" s="693" t="s">
        <v>47</v>
      </c>
      <c r="B2" s="720"/>
      <c r="C2" s="210" t="s">
        <v>58</v>
      </c>
      <c r="D2" s="210" t="s">
        <v>57</v>
      </c>
      <c r="E2" s="212" t="s">
        <v>59</v>
      </c>
      <c r="F2" s="211" t="s">
        <v>60</v>
      </c>
      <c r="G2" s="211" t="s">
        <v>42</v>
      </c>
      <c r="H2" s="211" t="s">
        <v>43</v>
      </c>
      <c r="I2" s="211" t="s">
        <v>44</v>
      </c>
      <c r="J2" s="213" t="s">
        <v>210</v>
      </c>
    </row>
    <row r="3" spans="1:10" ht="44.45" customHeight="1" thickBot="1" x14ac:dyDescent="0.25">
      <c r="A3" s="167" t="s">
        <v>0</v>
      </c>
      <c r="B3" s="245" t="s">
        <v>1</v>
      </c>
      <c r="C3" s="6" t="s">
        <v>563</v>
      </c>
      <c r="D3" s="6" t="s">
        <v>158</v>
      </c>
      <c r="E3" s="6" t="s">
        <v>158</v>
      </c>
      <c r="F3" s="6" t="s">
        <v>158</v>
      </c>
      <c r="G3" s="6" t="s">
        <v>158</v>
      </c>
      <c r="H3" s="6" t="s">
        <v>158</v>
      </c>
      <c r="I3" s="6" t="s">
        <v>158</v>
      </c>
      <c r="J3" s="6" t="s">
        <v>158</v>
      </c>
    </row>
    <row r="4" spans="1:10" x14ac:dyDescent="0.2">
      <c r="A4" s="168" t="s">
        <v>48</v>
      </c>
      <c r="B4" s="246" t="s">
        <v>657</v>
      </c>
      <c r="C4" s="109"/>
      <c r="D4" s="110"/>
      <c r="E4" s="110"/>
      <c r="F4" s="110"/>
      <c r="G4" s="110"/>
      <c r="H4" s="110"/>
      <c r="I4" s="110"/>
      <c r="J4" s="214"/>
    </row>
    <row r="5" spans="1:10" ht="13.15" customHeight="1" x14ac:dyDescent="0.2">
      <c r="A5" s="711" t="s">
        <v>178</v>
      </c>
      <c r="B5" s="247" t="s">
        <v>49</v>
      </c>
      <c r="C5" s="265"/>
      <c r="D5" s="279"/>
      <c r="E5" s="279"/>
      <c r="F5" s="279"/>
      <c r="G5" s="279"/>
      <c r="H5" s="279"/>
      <c r="I5" s="279"/>
      <c r="J5" s="280"/>
    </row>
    <row r="6" spans="1:10" x14ac:dyDescent="0.2">
      <c r="A6" s="712"/>
      <c r="B6" s="247" t="s">
        <v>50</v>
      </c>
      <c r="C6" s="265"/>
      <c r="D6" s="279"/>
      <c r="E6" s="279"/>
      <c r="F6" s="279"/>
      <c r="G6" s="279"/>
      <c r="H6" s="279"/>
      <c r="I6" s="279"/>
      <c r="J6" s="280"/>
    </row>
    <row r="7" spans="1:10" x14ac:dyDescent="0.2">
      <c r="A7" s="712"/>
      <c r="B7" s="248" t="s">
        <v>51</v>
      </c>
      <c r="C7" s="111"/>
      <c r="D7" s="108"/>
      <c r="E7" s="108"/>
      <c r="F7" s="108"/>
      <c r="G7" s="108"/>
      <c r="H7" s="108"/>
      <c r="I7" s="108"/>
      <c r="J7" s="215"/>
    </row>
    <row r="8" spans="1:10" x14ac:dyDescent="0.2">
      <c r="A8" s="713"/>
      <c r="B8" s="249" t="s">
        <v>204</v>
      </c>
      <c r="C8" s="112"/>
      <c r="D8" s="106"/>
      <c r="E8" s="106"/>
      <c r="F8" s="106"/>
      <c r="G8" s="106"/>
      <c r="H8" s="106"/>
      <c r="I8" s="106"/>
      <c r="J8" s="216"/>
    </row>
    <row r="9" spans="1:10" x14ac:dyDescent="0.2">
      <c r="A9" s="169"/>
      <c r="B9" s="250"/>
      <c r="C9" s="113"/>
      <c r="D9" s="107"/>
      <c r="E9" s="107"/>
      <c r="F9" s="107"/>
      <c r="G9" s="107"/>
      <c r="H9" s="107"/>
      <c r="I9" s="107"/>
      <c r="J9" s="217"/>
    </row>
    <row r="10" spans="1:10" x14ac:dyDescent="0.2">
      <c r="A10" s="170" t="s">
        <v>52</v>
      </c>
      <c r="B10" s="246" t="s">
        <v>658</v>
      </c>
      <c r="C10" s="114"/>
      <c r="D10" s="32"/>
      <c r="E10" s="32"/>
      <c r="F10" s="32"/>
      <c r="G10" s="32"/>
      <c r="H10" s="32"/>
      <c r="I10" s="32"/>
      <c r="J10" s="218"/>
    </row>
    <row r="11" spans="1:10" ht="13.15" customHeight="1" x14ac:dyDescent="0.2">
      <c r="A11" s="711" t="s">
        <v>178</v>
      </c>
      <c r="B11" s="247" t="s">
        <v>49</v>
      </c>
      <c r="C11" s="265"/>
      <c r="D11" s="279"/>
      <c r="E11" s="279"/>
      <c r="F11" s="279"/>
      <c r="G11" s="279"/>
      <c r="H11" s="279"/>
      <c r="I11" s="279"/>
      <c r="J11" s="280"/>
    </row>
    <row r="12" spans="1:10" x14ac:dyDescent="0.2">
      <c r="A12" s="712"/>
      <c r="B12" s="247" t="s">
        <v>50</v>
      </c>
      <c r="C12" s="265"/>
      <c r="D12" s="279"/>
      <c r="E12" s="279"/>
      <c r="F12" s="279"/>
      <c r="G12" s="279"/>
      <c r="H12" s="279"/>
      <c r="I12" s="279"/>
      <c r="J12" s="280"/>
    </row>
    <row r="13" spans="1:10" x14ac:dyDescent="0.2">
      <c r="A13" s="712"/>
      <c r="B13" s="248" t="s">
        <v>53</v>
      </c>
      <c r="C13" s="111"/>
      <c r="D13" s="108"/>
      <c r="E13" s="108"/>
      <c r="F13" s="108"/>
      <c r="G13" s="108"/>
      <c r="H13" s="108"/>
      <c r="I13" s="108"/>
      <c r="J13" s="215"/>
    </row>
    <row r="14" spans="1:10" x14ac:dyDescent="0.2">
      <c r="A14" s="713"/>
      <c r="B14" s="249" t="s">
        <v>205</v>
      </c>
      <c r="C14" s="112"/>
      <c r="D14" s="106"/>
      <c r="E14" s="106"/>
      <c r="F14" s="106"/>
      <c r="G14" s="106"/>
      <c r="H14" s="106"/>
      <c r="I14" s="106"/>
      <c r="J14" s="216"/>
    </row>
    <row r="15" spans="1:10" x14ac:dyDescent="0.2">
      <c r="A15" s="169"/>
      <c r="B15" s="250"/>
      <c r="C15" s="113"/>
      <c r="D15" s="107"/>
      <c r="E15" s="107"/>
      <c r="F15" s="107"/>
      <c r="G15" s="107"/>
      <c r="H15" s="107"/>
      <c r="I15" s="107"/>
      <c r="J15" s="217"/>
    </row>
    <row r="16" spans="1:10" x14ac:dyDescent="0.2">
      <c r="A16" s="170" t="s">
        <v>54</v>
      </c>
      <c r="B16" s="246" t="s">
        <v>659</v>
      </c>
      <c r="C16" s="114"/>
      <c r="D16" s="32"/>
      <c r="E16" s="32"/>
      <c r="F16" s="32"/>
      <c r="G16" s="32"/>
      <c r="H16" s="32"/>
      <c r="I16" s="32"/>
      <c r="J16" s="218"/>
    </row>
    <row r="17" spans="1:10" ht="13.15" customHeight="1" x14ac:dyDescent="0.2">
      <c r="A17" s="711" t="s">
        <v>178</v>
      </c>
      <c r="B17" s="251" t="s">
        <v>49</v>
      </c>
      <c r="C17" s="265"/>
      <c r="D17" s="279"/>
      <c r="E17" s="279"/>
      <c r="F17" s="279"/>
      <c r="G17" s="279"/>
      <c r="H17" s="279"/>
      <c r="I17" s="279"/>
      <c r="J17" s="280"/>
    </row>
    <row r="18" spans="1:10" x14ac:dyDescent="0.2">
      <c r="A18" s="712"/>
      <c r="B18" s="247" t="s">
        <v>50</v>
      </c>
      <c r="C18" s="265"/>
      <c r="D18" s="279"/>
      <c r="E18" s="279"/>
      <c r="F18" s="279"/>
      <c r="G18" s="279"/>
      <c r="H18" s="279"/>
      <c r="I18" s="279"/>
      <c r="J18" s="280"/>
    </row>
    <row r="19" spans="1:10" x14ac:dyDescent="0.2">
      <c r="A19" s="712"/>
      <c r="B19" s="248" t="s">
        <v>51</v>
      </c>
      <c r="C19" s="111"/>
      <c r="D19" s="108"/>
      <c r="E19" s="108"/>
      <c r="F19" s="108"/>
      <c r="G19" s="108"/>
      <c r="H19" s="108"/>
      <c r="I19" s="108"/>
      <c r="J19" s="215"/>
    </row>
    <row r="20" spans="1:10" x14ac:dyDescent="0.2">
      <c r="A20" s="713"/>
      <c r="B20" s="249" t="s">
        <v>206</v>
      </c>
      <c r="C20" s="112"/>
      <c r="D20" s="106"/>
      <c r="E20" s="106"/>
      <c r="F20" s="106"/>
      <c r="G20" s="106"/>
      <c r="H20" s="106"/>
      <c r="I20" s="106"/>
      <c r="J20" s="216"/>
    </row>
    <row r="21" spans="1:10" x14ac:dyDescent="0.2">
      <c r="A21" s="169"/>
      <c r="B21" s="250"/>
      <c r="C21" s="113"/>
      <c r="D21" s="107"/>
      <c r="E21" s="107"/>
      <c r="F21" s="107"/>
      <c r="G21" s="107"/>
      <c r="H21" s="107"/>
      <c r="I21" s="107"/>
      <c r="J21" s="217"/>
    </row>
    <row r="22" spans="1:10" x14ac:dyDescent="0.2">
      <c r="A22" s="170" t="s">
        <v>55</v>
      </c>
      <c r="B22" s="246" t="s">
        <v>660</v>
      </c>
      <c r="C22" s="114"/>
      <c r="D22" s="32"/>
      <c r="E22" s="32"/>
      <c r="F22" s="32"/>
      <c r="G22" s="32"/>
      <c r="H22" s="32"/>
      <c r="I22" s="32"/>
      <c r="J22" s="218"/>
    </row>
    <row r="23" spans="1:10" ht="13.15" customHeight="1" x14ac:dyDescent="0.2">
      <c r="A23" s="711" t="s">
        <v>178</v>
      </c>
      <c r="B23" s="247" t="s">
        <v>49</v>
      </c>
      <c r="C23" s="265"/>
      <c r="D23" s="279"/>
      <c r="E23" s="279"/>
      <c r="F23" s="279"/>
      <c r="G23" s="279"/>
      <c r="H23" s="279"/>
      <c r="I23" s="279"/>
      <c r="J23" s="280"/>
    </row>
    <row r="24" spans="1:10" x14ac:dyDescent="0.2">
      <c r="A24" s="712"/>
      <c r="B24" s="247" t="s">
        <v>50</v>
      </c>
      <c r="C24" s="265"/>
      <c r="D24" s="279"/>
      <c r="E24" s="279"/>
      <c r="F24" s="279"/>
      <c r="G24" s="279"/>
      <c r="H24" s="279"/>
      <c r="I24" s="279"/>
      <c r="J24" s="280"/>
    </row>
    <row r="25" spans="1:10" x14ac:dyDescent="0.2">
      <c r="A25" s="712"/>
      <c r="B25" s="248" t="s">
        <v>53</v>
      </c>
      <c r="C25" s="111"/>
      <c r="D25" s="108"/>
      <c r="E25" s="108"/>
      <c r="F25" s="108"/>
      <c r="G25" s="108"/>
      <c r="H25" s="108"/>
      <c r="I25" s="108"/>
      <c r="J25" s="215"/>
    </row>
    <row r="26" spans="1:10" x14ac:dyDescent="0.2">
      <c r="A26" s="713"/>
      <c r="B26" s="249" t="s">
        <v>207</v>
      </c>
      <c r="C26" s="112"/>
      <c r="D26" s="106"/>
      <c r="E26" s="106"/>
      <c r="F26" s="106"/>
      <c r="G26" s="106"/>
      <c r="H26" s="106"/>
      <c r="I26" s="106"/>
      <c r="J26" s="216"/>
    </row>
    <row r="27" spans="1:10" x14ac:dyDescent="0.2">
      <c r="A27" s="171"/>
      <c r="B27" s="243"/>
      <c r="C27" s="113"/>
      <c r="D27" s="107"/>
      <c r="E27" s="107"/>
      <c r="F27" s="107"/>
      <c r="G27" s="107"/>
      <c r="H27" s="107"/>
      <c r="I27" s="107"/>
      <c r="J27" s="217"/>
    </row>
    <row r="28" spans="1:10" x14ac:dyDescent="0.2">
      <c r="A28" s="172" t="s">
        <v>56</v>
      </c>
      <c r="B28" s="252" t="s">
        <v>119</v>
      </c>
      <c r="C28" s="116"/>
      <c r="D28" s="74"/>
      <c r="E28" s="74"/>
      <c r="F28" s="74"/>
      <c r="G28" s="74"/>
      <c r="H28" s="74"/>
      <c r="I28" s="74"/>
      <c r="J28" s="219"/>
    </row>
    <row r="29" spans="1:10" ht="13.15" customHeight="1" x14ac:dyDescent="0.2">
      <c r="A29" s="711" t="s">
        <v>178</v>
      </c>
      <c r="B29" s="253" t="s">
        <v>49</v>
      </c>
      <c r="C29" s="265"/>
      <c r="D29" s="279"/>
      <c r="E29" s="279"/>
      <c r="F29" s="279"/>
      <c r="G29" s="279"/>
      <c r="H29" s="279"/>
      <c r="I29" s="279"/>
      <c r="J29" s="280"/>
    </row>
    <row r="30" spans="1:10" x14ac:dyDescent="0.2">
      <c r="A30" s="712"/>
      <c r="B30" s="253" t="s">
        <v>50</v>
      </c>
      <c r="C30" s="265"/>
      <c r="D30" s="279"/>
      <c r="E30" s="279"/>
      <c r="F30" s="279"/>
      <c r="G30" s="279"/>
      <c r="H30" s="279"/>
      <c r="I30" s="279"/>
      <c r="J30" s="280"/>
    </row>
    <row r="31" spans="1:10" x14ac:dyDescent="0.2">
      <c r="A31" s="712"/>
      <c r="B31" s="254" t="s">
        <v>200</v>
      </c>
      <c r="C31" s="714"/>
      <c r="D31" s="715"/>
      <c r="E31" s="715"/>
      <c r="F31" s="715"/>
      <c r="G31" s="715"/>
      <c r="H31" s="715"/>
      <c r="I31" s="715"/>
      <c r="J31" s="716"/>
    </row>
    <row r="32" spans="1:10" x14ac:dyDescent="0.2">
      <c r="A32" s="713"/>
      <c r="B32" s="255" t="s">
        <v>208</v>
      </c>
      <c r="C32" s="717"/>
      <c r="D32" s="718"/>
      <c r="E32" s="718"/>
      <c r="F32" s="718"/>
      <c r="G32" s="718"/>
      <c r="H32" s="718"/>
      <c r="I32" s="718"/>
      <c r="J32" s="719"/>
    </row>
    <row r="33" spans="1:10" x14ac:dyDescent="0.2">
      <c r="A33" s="171"/>
      <c r="B33" s="243"/>
      <c r="C33" s="113"/>
      <c r="D33" s="107"/>
      <c r="E33" s="263"/>
      <c r="F33" s="263"/>
      <c r="G33" s="263"/>
      <c r="H33" s="263"/>
      <c r="I33" s="263"/>
      <c r="J33" s="264"/>
    </row>
    <row r="34" spans="1:10" x14ac:dyDescent="0.2">
      <c r="A34" s="223" t="s">
        <v>118</v>
      </c>
      <c r="B34" s="260" t="s">
        <v>125</v>
      </c>
      <c r="C34" s="115"/>
      <c r="D34" s="261"/>
      <c r="E34" s="261"/>
      <c r="F34" s="261"/>
      <c r="G34" s="261"/>
      <c r="H34" s="261"/>
      <c r="I34" s="261"/>
      <c r="J34" s="262"/>
    </row>
    <row r="35" spans="1:10" x14ac:dyDescent="0.2">
      <c r="A35" s="4"/>
      <c r="B35" s="257" t="s">
        <v>223</v>
      </c>
      <c r="C35" s="281"/>
      <c r="D35" s="283"/>
      <c r="E35" s="283"/>
      <c r="F35" s="283"/>
      <c r="G35" s="283"/>
      <c r="H35" s="283"/>
      <c r="I35" s="284"/>
      <c r="J35" s="282"/>
    </row>
    <row r="36" spans="1:10" ht="13.5" thickBot="1" x14ac:dyDescent="0.25">
      <c r="A36" s="173"/>
      <c r="B36" s="256"/>
      <c r="C36" s="174"/>
      <c r="D36" s="175"/>
      <c r="E36" s="175"/>
      <c r="F36" s="175"/>
      <c r="G36" s="175"/>
      <c r="H36" s="175"/>
      <c r="I36" s="175"/>
      <c r="J36" s="225"/>
    </row>
  </sheetData>
  <mergeCells count="7">
    <mergeCell ref="A29:A32"/>
    <mergeCell ref="C31:J32"/>
    <mergeCell ref="A23:A26"/>
    <mergeCell ref="A2:B2"/>
    <mergeCell ref="A5:A8"/>
    <mergeCell ref="A11:A14"/>
    <mergeCell ref="A17:A20"/>
  </mergeCells>
  <phoneticPr fontId="0" type="noConversion"/>
  <pageMargins left="0.74803149606299213" right="0.74803149606299213" top="0.98425196850393704" bottom="0.98425196850393704" header="0.51181102362204722" footer="0.51181102362204722"/>
  <pageSetup paperSize="17" scale="84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workbookViewId="0">
      <pane ySplit="3" topLeftCell="A4" activePane="bottomLeft" state="frozen"/>
      <selection pane="bottomLeft" activeCell="A2" sqref="A2:B2"/>
    </sheetView>
  </sheetViews>
  <sheetFormatPr defaultRowHeight="12.75" x14ac:dyDescent="0.2"/>
  <cols>
    <col min="1" max="1" width="21" customWidth="1"/>
    <col min="2" max="2" width="49.85546875" customWidth="1"/>
    <col min="3" max="9" width="17.85546875" customWidth="1"/>
  </cols>
  <sheetData>
    <row r="1" spans="1:9" ht="16.5" thickBot="1" x14ac:dyDescent="0.3">
      <c r="A1" s="692" t="s">
        <v>650</v>
      </c>
      <c r="B1" s="692"/>
    </row>
    <row r="2" spans="1:9" ht="31.15" customHeight="1" thickBot="1" x14ac:dyDescent="0.3">
      <c r="A2" s="721" t="s">
        <v>171</v>
      </c>
      <c r="B2" s="722"/>
      <c r="C2" s="180" t="s">
        <v>58</v>
      </c>
      <c r="D2" s="180" t="s">
        <v>168</v>
      </c>
      <c r="E2" s="180" t="s">
        <v>120</v>
      </c>
      <c r="F2" s="180" t="s">
        <v>640</v>
      </c>
      <c r="G2" s="180" t="s">
        <v>641</v>
      </c>
      <c r="H2" s="205" t="s">
        <v>642</v>
      </c>
      <c r="I2" s="205" t="s">
        <v>643</v>
      </c>
    </row>
    <row r="3" spans="1:9" ht="29.45" customHeight="1" thickBot="1" x14ac:dyDescent="0.25">
      <c r="A3" s="183" t="s">
        <v>76</v>
      </c>
      <c r="B3" s="184" t="s">
        <v>1</v>
      </c>
      <c r="C3" s="185" t="s">
        <v>201</v>
      </c>
      <c r="D3" s="185" t="s">
        <v>202</v>
      </c>
      <c r="E3" s="185" t="s">
        <v>202</v>
      </c>
      <c r="F3" s="185" t="s">
        <v>202</v>
      </c>
      <c r="G3" s="185" t="s">
        <v>202</v>
      </c>
      <c r="H3" s="185" t="s">
        <v>202</v>
      </c>
      <c r="I3" s="239" t="s">
        <v>202</v>
      </c>
    </row>
    <row r="4" spans="1:9" ht="13.9" customHeight="1" x14ac:dyDescent="0.2">
      <c r="A4" s="228">
        <v>1</v>
      </c>
      <c r="B4" s="229" t="s">
        <v>212</v>
      </c>
      <c r="C4" s="230"/>
      <c r="D4" s="228"/>
      <c r="E4" s="228"/>
      <c r="F4" s="228"/>
      <c r="G4" s="228"/>
      <c r="H4" s="228"/>
      <c r="I4" s="240"/>
    </row>
    <row r="5" spans="1:9" ht="13.9" customHeight="1" thickBot="1" x14ac:dyDescent="0.25">
      <c r="A5" s="234" t="s">
        <v>213</v>
      </c>
      <c r="B5" s="232"/>
      <c r="C5" s="233"/>
      <c r="D5" s="231"/>
      <c r="E5" s="231"/>
      <c r="F5" s="231"/>
      <c r="G5" s="231"/>
      <c r="H5" s="231"/>
      <c r="I5" s="241"/>
    </row>
    <row r="6" spans="1:9" x14ac:dyDescent="0.2">
      <c r="A6" s="294" t="s">
        <v>169</v>
      </c>
      <c r="B6" s="238" t="s">
        <v>77</v>
      </c>
      <c r="C6" s="192"/>
      <c r="D6" s="193"/>
      <c r="E6" s="193"/>
      <c r="F6" s="193"/>
      <c r="G6" s="193"/>
      <c r="H6" s="194"/>
      <c r="I6" s="194"/>
    </row>
    <row r="7" spans="1:9" x14ac:dyDescent="0.2">
      <c r="A7" s="186"/>
      <c r="B7" s="195" t="s">
        <v>78</v>
      </c>
      <c r="C7" s="285"/>
      <c r="D7" s="285"/>
      <c r="E7" s="285"/>
      <c r="F7" s="285"/>
      <c r="G7" s="285"/>
      <c r="H7" s="286"/>
      <c r="I7" s="286"/>
    </row>
    <row r="8" spans="1:9" ht="23.25" x14ac:dyDescent="0.35">
      <c r="A8" s="187" t="s">
        <v>79</v>
      </c>
      <c r="B8" s="227"/>
      <c r="C8" s="51"/>
      <c r="D8" s="51"/>
      <c r="E8" s="51"/>
      <c r="F8" s="51"/>
      <c r="G8" s="51"/>
      <c r="H8" s="197"/>
      <c r="I8" s="197"/>
    </row>
    <row r="9" spans="1:9" ht="13.5" thickBot="1" x14ac:dyDescent="0.25">
      <c r="A9" s="188"/>
      <c r="B9" s="198" t="s">
        <v>80</v>
      </c>
      <c r="C9" s="295"/>
      <c r="D9" s="295"/>
      <c r="E9" s="295"/>
      <c r="F9" s="295"/>
      <c r="G9" s="295"/>
      <c r="H9" s="296"/>
      <c r="I9" s="296"/>
    </row>
    <row r="10" spans="1:9" x14ac:dyDescent="0.2">
      <c r="A10" s="290" t="s">
        <v>169</v>
      </c>
      <c r="B10" s="291" t="s">
        <v>81</v>
      </c>
      <c r="C10" s="292"/>
      <c r="D10" s="292"/>
      <c r="E10" s="292"/>
      <c r="F10" s="292"/>
      <c r="G10" s="292"/>
      <c r="H10" s="293"/>
      <c r="I10" s="293"/>
    </row>
    <row r="11" spans="1:9" x14ac:dyDescent="0.2">
      <c r="A11" s="186"/>
      <c r="B11" s="195" t="s">
        <v>78</v>
      </c>
      <c r="C11" s="285"/>
      <c r="D11" s="285"/>
      <c r="E11" s="285"/>
      <c r="F11" s="285"/>
      <c r="G11" s="285"/>
      <c r="H11" s="286"/>
      <c r="I11" s="286"/>
    </row>
    <row r="12" spans="1:9" ht="23.25" x14ac:dyDescent="0.35">
      <c r="A12" s="187" t="s">
        <v>79</v>
      </c>
      <c r="B12" s="196"/>
      <c r="C12" s="51"/>
      <c r="D12" s="51"/>
      <c r="E12" s="51"/>
      <c r="F12" s="51"/>
      <c r="G12" s="51"/>
      <c r="H12" s="197"/>
      <c r="I12" s="197"/>
    </row>
    <row r="13" spans="1:9" x14ac:dyDescent="0.2">
      <c r="A13" s="186"/>
      <c r="B13" s="199" t="s">
        <v>80</v>
      </c>
      <c r="C13" s="285"/>
      <c r="D13" s="285"/>
      <c r="E13" s="285"/>
      <c r="F13" s="285"/>
      <c r="G13" s="285"/>
      <c r="H13" s="286"/>
      <c r="I13" s="286"/>
    </row>
    <row r="14" spans="1:9" ht="13.5" thickBot="1" x14ac:dyDescent="0.25">
      <c r="A14" s="235" t="s">
        <v>214</v>
      </c>
      <c r="B14" s="200"/>
      <c r="C14" s="297"/>
      <c r="D14" s="297"/>
      <c r="E14" s="297"/>
      <c r="F14" s="297"/>
      <c r="G14" s="297"/>
      <c r="H14" s="298"/>
      <c r="I14" s="298"/>
    </row>
    <row r="15" spans="1:9" x14ac:dyDescent="0.2">
      <c r="A15" s="294" t="s">
        <v>169</v>
      </c>
      <c r="B15" s="238" t="s">
        <v>77</v>
      </c>
      <c r="C15" s="299"/>
      <c r="D15" s="299"/>
      <c r="E15" s="299"/>
      <c r="F15" s="299"/>
      <c r="G15" s="299"/>
      <c r="H15" s="300"/>
      <c r="I15" s="300"/>
    </row>
    <row r="16" spans="1:9" x14ac:dyDescent="0.2">
      <c r="A16" s="186"/>
      <c r="B16" s="195" t="s">
        <v>82</v>
      </c>
      <c r="C16" s="285"/>
      <c r="D16" s="285"/>
      <c r="E16" s="285"/>
      <c r="F16" s="285"/>
      <c r="G16" s="285"/>
      <c r="H16" s="286"/>
      <c r="I16" s="286"/>
    </row>
    <row r="17" spans="1:9" ht="23.25" x14ac:dyDescent="0.35">
      <c r="A17" s="187" t="s">
        <v>83</v>
      </c>
      <c r="B17" s="196"/>
      <c r="C17" s="51"/>
      <c r="D17" s="51"/>
      <c r="E17" s="51"/>
      <c r="F17" s="51"/>
      <c r="G17" s="51"/>
      <c r="H17" s="197"/>
      <c r="I17" s="197"/>
    </row>
    <row r="18" spans="1:9" ht="13.5" thickBot="1" x14ac:dyDescent="0.25">
      <c r="A18" s="188"/>
      <c r="B18" s="198" t="s">
        <v>80</v>
      </c>
      <c r="C18" s="295"/>
      <c r="D18" s="295"/>
      <c r="E18" s="295"/>
      <c r="F18" s="295"/>
      <c r="G18" s="295"/>
      <c r="H18" s="296"/>
      <c r="I18" s="296"/>
    </row>
    <row r="19" spans="1:9" x14ac:dyDescent="0.2">
      <c r="A19" s="290" t="s">
        <v>169</v>
      </c>
      <c r="B19" s="291" t="s">
        <v>81</v>
      </c>
      <c r="C19" s="292"/>
      <c r="D19" s="292"/>
      <c r="E19" s="292"/>
      <c r="F19" s="292"/>
      <c r="G19" s="292"/>
      <c r="H19" s="293"/>
      <c r="I19" s="293"/>
    </row>
    <row r="20" spans="1:9" x14ac:dyDescent="0.2">
      <c r="A20" s="189"/>
      <c r="B20" s="195" t="s">
        <v>82</v>
      </c>
      <c r="C20" s="285"/>
      <c r="D20" s="285"/>
      <c r="E20" s="285"/>
      <c r="F20" s="285"/>
      <c r="G20" s="285"/>
      <c r="H20" s="286"/>
      <c r="I20" s="286"/>
    </row>
    <row r="21" spans="1:9" ht="23.25" x14ac:dyDescent="0.35">
      <c r="A21" s="187" t="s">
        <v>83</v>
      </c>
      <c r="B21" s="196"/>
      <c r="C21" s="51"/>
      <c r="D21" s="51"/>
      <c r="E21" s="51"/>
      <c r="F21" s="51"/>
      <c r="G21" s="51"/>
      <c r="H21" s="197"/>
      <c r="I21" s="197"/>
    </row>
    <row r="22" spans="1:9" x14ac:dyDescent="0.2">
      <c r="A22" s="186"/>
      <c r="B22" s="199" t="s">
        <v>80</v>
      </c>
      <c r="C22" s="285"/>
      <c r="D22" s="285"/>
      <c r="E22" s="285"/>
      <c r="F22" s="285"/>
      <c r="G22" s="285"/>
      <c r="H22" s="286"/>
      <c r="I22" s="286"/>
    </row>
    <row r="23" spans="1:9" ht="13.5" thickBot="1" x14ac:dyDescent="0.25">
      <c r="A23" s="235" t="s">
        <v>215</v>
      </c>
      <c r="B23" s="301"/>
      <c r="C23" s="297"/>
      <c r="D23" s="297"/>
      <c r="E23" s="297"/>
      <c r="F23" s="297"/>
      <c r="G23" s="297"/>
      <c r="H23" s="298"/>
      <c r="I23" s="298"/>
    </row>
    <row r="24" spans="1:9" x14ac:dyDescent="0.2">
      <c r="A24" s="294" t="s">
        <v>169</v>
      </c>
      <c r="B24" s="238" t="s">
        <v>77</v>
      </c>
      <c r="C24" s="299"/>
      <c r="D24" s="299"/>
      <c r="E24" s="299"/>
      <c r="F24" s="299"/>
      <c r="G24" s="299"/>
      <c r="H24" s="300"/>
      <c r="I24" s="300"/>
    </row>
    <row r="25" spans="1:9" x14ac:dyDescent="0.2">
      <c r="A25" s="190"/>
      <c r="B25" s="195" t="s">
        <v>84</v>
      </c>
      <c r="C25" s="285"/>
      <c r="D25" s="285"/>
      <c r="E25" s="285"/>
      <c r="F25" s="285"/>
      <c r="G25" s="285"/>
      <c r="H25" s="286"/>
      <c r="I25" s="286"/>
    </row>
    <row r="26" spans="1:9" ht="23.25" x14ac:dyDescent="0.35">
      <c r="A26" s="187" t="s">
        <v>85</v>
      </c>
      <c r="B26" s="196"/>
      <c r="C26" s="51"/>
      <c r="D26" s="51"/>
      <c r="E26" s="51"/>
      <c r="F26" s="51"/>
      <c r="G26" s="51"/>
      <c r="H26" s="197"/>
      <c r="I26" s="197"/>
    </row>
    <row r="27" spans="1:9" ht="13.5" thickBot="1" x14ac:dyDescent="0.25">
      <c r="A27" s="188"/>
      <c r="B27" s="198" t="s">
        <v>80</v>
      </c>
      <c r="C27" s="295"/>
      <c r="D27" s="295"/>
      <c r="E27" s="295"/>
      <c r="F27" s="295"/>
      <c r="G27" s="295"/>
      <c r="H27" s="296"/>
      <c r="I27" s="296"/>
    </row>
    <row r="28" spans="1:9" x14ac:dyDescent="0.2">
      <c r="A28" s="290" t="s">
        <v>169</v>
      </c>
      <c r="B28" s="291" t="s">
        <v>81</v>
      </c>
      <c r="C28" s="292"/>
      <c r="D28" s="292"/>
      <c r="E28" s="292"/>
      <c r="F28" s="292"/>
      <c r="G28" s="292"/>
      <c r="H28" s="293"/>
      <c r="I28" s="293"/>
    </row>
    <row r="29" spans="1:9" x14ac:dyDescent="0.2">
      <c r="A29" s="189"/>
      <c r="B29" s="195" t="s">
        <v>84</v>
      </c>
      <c r="C29" s="285"/>
      <c r="D29" s="285"/>
      <c r="E29" s="285"/>
      <c r="F29" s="285"/>
      <c r="G29" s="285"/>
      <c r="H29" s="286"/>
      <c r="I29" s="286"/>
    </row>
    <row r="30" spans="1:9" ht="23.25" x14ac:dyDescent="0.35">
      <c r="A30" s="187" t="s">
        <v>85</v>
      </c>
      <c r="B30" s="196"/>
      <c r="C30" s="51"/>
      <c r="D30" s="51"/>
      <c r="E30" s="51"/>
      <c r="F30" s="51"/>
      <c r="G30" s="51"/>
      <c r="H30" s="197"/>
      <c r="I30" s="197"/>
    </row>
    <row r="31" spans="1:9" x14ac:dyDescent="0.2">
      <c r="A31" s="186"/>
      <c r="B31" s="199" t="s">
        <v>80</v>
      </c>
      <c r="C31" s="285"/>
      <c r="D31" s="285"/>
      <c r="E31" s="285"/>
      <c r="F31" s="285"/>
      <c r="G31" s="285"/>
      <c r="H31" s="286"/>
      <c r="I31" s="286"/>
    </row>
    <row r="32" spans="1:9" x14ac:dyDescent="0.2">
      <c r="A32" s="191"/>
      <c r="B32" s="203"/>
      <c r="C32" s="182"/>
      <c r="D32" s="182"/>
      <c r="E32" s="182"/>
      <c r="F32" s="182"/>
      <c r="G32" s="182"/>
      <c r="H32" s="201"/>
      <c r="I32" s="201"/>
    </row>
    <row r="33" spans="1:9" ht="13.5" thickBot="1" x14ac:dyDescent="0.25">
      <c r="A33" s="235" t="s">
        <v>216</v>
      </c>
      <c r="B33" s="301"/>
      <c r="C33" s="297"/>
      <c r="D33" s="297"/>
      <c r="E33" s="297"/>
      <c r="F33" s="297"/>
      <c r="G33" s="297"/>
      <c r="H33" s="298"/>
      <c r="I33" s="298"/>
    </row>
    <row r="34" spans="1:9" x14ac:dyDescent="0.2">
      <c r="A34" s="238" t="s">
        <v>86</v>
      </c>
      <c r="B34" s="238" t="s">
        <v>77</v>
      </c>
      <c r="C34" s="299"/>
      <c r="D34" s="299"/>
      <c r="E34" s="299"/>
      <c r="F34" s="299"/>
      <c r="G34" s="299"/>
      <c r="H34" s="300"/>
      <c r="I34" s="300"/>
    </row>
    <row r="35" spans="1:9" x14ac:dyDescent="0.2">
      <c r="A35" s="186"/>
      <c r="B35" s="195" t="s">
        <v>78</v>
      </c>
      <c r="C35" s="285"/>
      <c r="D35" s="285"/>
      <c r="E35" s="285"/>
      <c r="F35" s="285"/>
      <c r="G35" s="285"/>
      <c r="H35" s="286"/>
      <c r="I35" s="286"/>
    </row>
    <row r="36" spans="1:9" ht="23.25" x14ac:dyDescent="0.35">
      <c r="A36" s="187" t="s">
        <v>79</v>
      </c>
      <c r="B36" s="196"/>
      <c r="C36" s="51"/>
      <c r="D36" s="51"/>
      <c r="E36" s="51"/>
      <c r="F36" s="51"/>
      <c r="G36" s="51"/>
      <c r="H36" s="197"/>
      <c r="I36" s="197"/>
    </row>
    <row r="37" spans="1:9" ht="13.5" thickBot="1" x14ac:dyDescent="0.25">
      <c r="A37" s="188"/>
      <c r="B37" s="198" t="s">
        <v>80</v>
      </c>
      <c r="C37" s="295"/>
      <c r="D37" s="295"/>
      <c r="E37" s="295"/>
      <c r="F37" s="295"/>
      <c r="G37" s="295"/>
      <c r="H37" s="296"/>
      <c r="I37" s="296"/>
    </row>
    <row r="38" spans="1:9" x14ac:dyDescent="0.2">
      <c r="A38" s="291" t="s">
        <v>86</v>
      </c>
      <c r="B38" s="291" t="s">
        <v>81</v>
      </c>
      <c r="C38" s="292"/>
      <c r="D38" s="292"/>
      <c r="E38" s="292"/>
      <c r="F38" s="292"/>
      <c r="G38" s="292"/>
      <c r="H38" s="293"/>
      <c r="I38" s="293"/>
    </row>
    <row r="39" spans="1:9" x14ac:dyDescent="0.2">
      <c r="A39" s="186"/>
      <c r="B39" s="195" t="s">
        <v>78</v>
      </c>
      <c r="C39" s="285"/>
      <c r="D39" s="285"/>
      <c r="E39" s="285"/>
      <c r="F39" s="285"/>
      <c r="G39" s="285"/>
      <c r="H39" s="286"/>
      <c r="I39" s="286"/>
    </row>
    <row r="40" spans="1:9" ht="23.25" x14ac:dyDescent="0.35">
      <c r="A40" s="187" t="s">
        <v>79</v>
      </c>
      <c r="B40" s="196"/>
      <c r="C40" s="51"/>
      <c r="D40" s="51"/>
      <c r="E40" s="51"/>
      <c r="F40" s="51"/>
      <c r="G40" s="51"/>
      <c r="H40" s="197"/>
      <c r="I40" s="197"/>
    </row>
    <row r="41" spans="1:9" x14ac:dyDescent="0.2">
      <c r="A41" s="186"/>
      <c r="B41" s="199" t="s">
        <v>80</v>
      </c>
      <c r="C41" s="285"/>
      <c r="D41" s="285"/>
      <c r="E41" s="285"/>
      <c r="F41" s="285"/>
      <c r="G41" s="285"/>
      <c r="H41" s="286"/>
      <c r="I41" s="286"/>
    </row>
    <row r="42" spans="1:9" ht="13.5" thickBot="1" x14ac:dyDescent="0.25">
      <c r="A42" s="235" t="s">
        <v>217</v>
      </c>
      <c r="B42" s="200"/>
      <c r="C42" s="297"/>
      <c r="D42" s="297"/>
      <c r="E42" s="297"/>
      <c r="F42" s="297"/>
      <c r="G42" s="297"/>
      <c r="H42" s="298"/>
      <c r="I42" s="298"/>
    </row>
    <row r="43" spans="1:9" x14ac:dyDescent="0.2">
      <c r="A43" s="238" t="s">
        <v>86</v>
      </c>
      <c r="B43" s="238" t="s">
        <v>77</v>
      </c>
      <c r="C43" s="299"/>
      <c r="D43" s="299"/>
      <c r="E43" s="299"/>
      <c r="F43" s="299"/>
      <c r="G43" s="299"/>
      <c r="H43" s="300"/>
      <c r="I43" s="300"/>
    </row>
    <row r="44" spans="1:9" x14ac:dyDescent="0.2">
      <c r="A44" s="186"/>
      <c r="B44" s="195" t="s">
        <v>82</v>
      </c>
      <c r="C44" s="285"/>
      <c r="D44" s="285"/>
      <c r="E44" s="285"/>
      <c r="F44" s="285"/>
      <c r="G44" s="285"/>
      <c r="H44" s="286"/>
      <c r="I44" s="286"/>
    </row>
    <row r="45" spans="1:9" ht="23.25" x14ac:dyDescent="0.35">
      <c r="A45" s="187" t="s">
        <v>83</v>
      </c>
      <c r="B45" s="196"/>
      <c r="C45" s="51"/>
      <c r="D45" s="51"/>
      <c r="E45" s="51"/>
      <c r="F45" s="51"/>
      <c r="G45" s="51"/>
      <c r="H45" s="197"/>
      <c r="I45" s="197"/>
    </row>
    <row r="46" spans="1:9" ht="13.5" thickBot="1" x14ac:dyDescent="0.25">
      <c r="A46" s="188"/>
      <c r="B46" s="198" t="s">
        <v>80</v>
      </c>
      <c r="C46" s="295"/>
      <c r="D46" s="295"/>
      <c r="E46" s="295"/>
      <c r="F46" s="295"/>
      <c r="G46" s="295"/>
      <c r="H46" s="296"/>
      <c r="I46" s="296"/>
    </row>
    <row r="47" spans="1:9" x14ac:dyDescent="0.2">
      <c r="A47" s="291" t="s">
        <v>86</v>
      </c>
      <c r="B47" s="291" t="s">
        <v>81</v>
      </c>
      <c r="C47" s="292"/>
      <c r="D47" s="292"/>
      <c r="E47" s="292"/>
      <c r="F47" s="292"/>
      <c r="G47" s="292"/>
      <c r="H47" s="293"/>
      <c r="I47" s="293"/>
    </row>
    <row r="48" spans="1:9" x14ac:dyDescent="0.2">
      <c r="A48" s="189"/>
      <c r="B48" s="195" t="s">
        <v>82</v>
      </c>
      <c r="C48" s="285"/>
      <c r="D48" s="285"/>
      <c r="E48" s="285"/>
      <c r="F48" s="285"/>
      <c r="G48" s="285"/>
      <c r="H48" s="286"/>
      <c r="I48" s="286"/>
    </row>
    <row r="49" spans="1:9" ht="23.25" x14ac:dyDescent="0.35">
      <c r="A49" s="187" t="s">
        <v>83</v>
      </c>
      <c r="B49" s="196"/>
      <c r="C49" s="51"/>
      <c r="D49" s="51"/>
      <c r="E49" s="51"/>
      <c r="F49" s="51"/>
      <c r="G49" s="51"/>
      <c r="H49" s="197"/>
      <c r="I49" s="197"/>
    </row>
    <row r="50" spans="1:9" x14ac:dyDescent="0.2">
      <c r="A50" s="186"/>
      <c r="B50" s="199" t="s">
        <v>80</v>
      </c>
      <c r="C50" s="285"/>
      <c r="D50" s="285"/>
      <c r="E50" s="285"/>
      <c r="F50" s="285"/>
      <c r="G50" s="285"/>
      <c r="H50" s="286"/>
      <c r="I50" s="286"/>
    </row>
    <row r="51" spans="1:9" ht="13.5" thickBot="1" x14ac:dyDescent="0.25">
      <c r="A51" s="235" t="s">
        <v>218</v>
      </c>
      <c r="B51" s="301"/>
      <c r="C51" s="297"/>
      <c r="D51" s="297"/>
      <c r="E51" s="297"/>
      <c r="F51" s="297"/>
      <c r="G51" s="297"/>
      <c r="H51" s="298"/>
      <c r="I51" s="298"/>
    </row>
    <row r="52" spans="1:9" x14ac:dyDescent="0.2">
      <c r="A52" s="238" t="s">
        <v>86</v>
      </c>
      <c r="B52" s="238" t="s">
        <v>77</v>
      </c>
      <c r="C52" s="299"/>
      <c r="D52" s="299"/>
      <c r="E52" s="299"/>
      <c r="F52" s="299"/>
      <c r="G52" s="299"/>
      <c r="H52" s="300"/>
      <c r="I52" s="300"/>
    </row>
    <row r="53" spans="1:9" x14ac:dyDescent="0.2">
      <c r="A53" s="186"/>
      <c r="B53" s="195" t="s">
        <v>84</v>
      </c>
      <c r="C53" s="285"/>
      <c r="D53" s="285"/>
      <c r="E53" s="285"/>
      <c r="F53" s="285"/>
      <c r="G53" s="285"/>
      <c r="H53" s="286"/>
      <c r="I53" s="286"/>
    </row>
    <row r="54" spans="1:9" ht="23.25" x14ac:dyDescent="0.35">
      <c r="A54" s="187" t="s">
        <v>85</v>
      </c>
      <c r="B54" s="196"/>
      <c r="C54" s="51"/>
      <c r="D54" s="51"/>
      <c r="E54" s="51"/>
      <c r="F54" s="51"/>
      <c r="G54" s="51"/>
      <c r="H54" s="197"/>
      <c r="I54" s="197"/>
    </row>
    <row r="55" spans="1:9" ht="13.5" thickBot="1" x14ac:dyDescent="0.25">
      <c r="A55" s="188"/>
      <c r="B55" s="198" t="s">
        <v>80</v>
      </c>
      <c r="C55" s="295"/>
      <c r="D55" s="295"/>
      <c r="E55" s="295"/>
      <c r="F55" s="295"/>
      <c r="G55" s="295"/>
      <c r="H55" s="296"/>
      <c r="I55" s="296"/>
    </row>
    <row r="56" spans="1:9" x14ac:dyDescent="0.2">
      <c r="A56" s="291" t="s">
        <v>86</v>
      </c>
      <c r="B56" s="291" t="s">
        <v>81</v>
      </c>
      <c r="C56" s="292"/>
      <c r="D56" s="292"/>
      <c r="E56" s="292"/>
      <c r="F56" s="292"/>
      <c r="G56" s="292"/>
      <c r="H56" s="293"/>
      <c r="I56" s="293"/>
    </row>
    <row r="57" spans="1:9" x14ac:dyDescent="0.2">
      <c r="A57" s="189"/>
      <c r="B57" s="195" t="s">
        <v>84</v>
      </c>
      <c r="C57" s="285"/>
      <c r="D57" s="285"/>
      <c r="E57" s="285"/>
      <c r="F57" s="285"/>
      <c r="G57" s="285"/>
      <c r="H57" s="286"/>
      <c r="I57" s="286"/>
    </row>
    <row r="58" spans="1:9" ht="23.25" x14ac:dyDescent="0.35">
      <c r="A58" s="187" t="s">
        <v>85</v>
      </c>
      <c r="B58" s="196"/>
      <c r="C58" s="51"/>
      <c r="D58" s="51"/>
      <c r="E58" s="51"/>
      <c r="F58" s="51"/>
      <c r="G58" s="51"/>
      <c r="H58" s="197"/>
      <c r="I58" s="197"/>
    </row>
    <row r="59" spans="1:9" x14ac:dyDescent="0.2">
      <c r="A59" s="186"/>
      <c r="B59" s="199" t="s">
        <v>80</v>
      </c>
      <c r="C59" s="285"/>
      <c r="D59" s="285"/>
      <c r="E59" s="285"/>
      <c r="F59" s="285"/>
      <c r="G59" s="285"/>
      <c r="H59" s="286"/>
      <c r="I59" s="286"/>
    </row>
    <row r="60" spans="1:9" x14ac:dyDescent="0.2">
      <c r="A60" s="191"/>
      <c r="B60" s="203"/>
      <c r="C60" s="182"/>
      <c r="D60" s="182"/>
      <c r="E60" s="182"/>
      <c r="F60" s="182"/>
      <c r="G60" s="182"/>
      <c r="H60" s="201"/>
      <c r="I60" s="201"/>
    </row>
    <row r="61" spans="1:9" ht="13.5" thickBot="1" x14ac:dyDescent="0.25">
      <c r="A61" s="235" t="s">
        <v>219</v>
      </c>
      <c r="B61" s="301"/>
      <c r="C61" s="297"/>
      <c r="D61" s="297"/>
      <c r="E61" s="297"/>
      <c r="F61" s="297"/>
      <c r="G61" s="297"/>
      <c r="H61" s="298"/>
      <c r="I61" s="298"/>
    </row>
    <row r="62" spans="1:9" x14ac:dyDescent="0.2">
      <c r="A62" s="294" t="s">
        <v>87</v>
      </c>
      <c r="B62" s="238" t="s">
        <v>77</v>
      </c>
      <c r="C62" s="299"/>
      <c r="D62" s="299"/>
      <c r="E62" s="299"/>
      <c r="F62" s="299"/>
      <c r="G62" s="299"/>
      <c r="H62" s="300"/>
      <c r="I62" s="300"/>
    </row>
    <row r="63" spans="1:9" x14ac:dyDescent="0.2">
      <c r="A63" s="186"/>
      <c r="B63" s="195" t="s">
        <v>78</v>
      </c>
      <c r="C63" s="285"/>
      <c r="D63" s="285"/>
      <c r="E63" s="285"/>
      <c r="F63" s="285"/>
      <c r="G63" s="285"/>
      <c r="H63" s="286"/>
      <c r="I63" s="286"/>
    </row>
    <row r="64" spans="1:9" ht="23.25" x14ac:dyDescent="0.35">
      <c r="A64" s="187" t="s">
        <v>79</v>
      </c>
      <c r="B64" s="196"/>
      <c r="C64" s="51"/>
      <c r="D64" s="51"/>
      <c r="E64" s="51"/>
      <c r="F64" s="51"/>
      <c r="G64" s="51"/>
      <c r="H64" s="197"/>
      <c r="I64" s="197"/>
    </row>
    <row r="65" spans="1:13" ht="13.5" thickBot="1" x14ac:dyDescent="0.25">
      <c r="A65" s="188"/>
      <c r="B65" s="198" t="s">
        <v>80</v>
      </c>
      <c r="C65" s="295"/>
      <c r="D65" s="295"/>
      <c r="E65" s="295"/>
      <c r="F65" s="295"/>
      <c r="G65" s="295"/>
      <c r="H65" s="296"/>
      <c r="I65" s="296"/>
    </row>
    <row r="66" spans="1:13" x14ac:dyDescent="0.2">
      <c r="A66" s="290" t="s">
        <v>87</v>
      </c>
      <c r="B66" s="291" t="s">
        <v>81</v>
      </c>
      <c r="C66" s="292"/>
      <c r="D66" s="292"/>
      <c r="E66" s="292"/>
      <c r="F66" s="292"/>
      <c r="G66" s="292"/>
      <c r="H66" s="293"/>
      <c r="I66" s="293"/>
    </row>
    <row r="67" spans="1:13" x14ac:dyDescent="0.2">
      <c r="A67" s="186"/>
      <c r="B67" s="195" t="s">
        <v>78</v>
      </c>
      <c r="C67" s="285"/>
      <c r="D67" s="285"/>
      <c r="E67" s="285"/>
      <c r="F67" s="285"/>
      <c r="G67" s="285"/>
      <c r="H67" s="286"/>
      <c r="I67" s="286"/>
      <c r="J67" s="52"/>
      <c r="K67" s="52"/>
      <c r="L67" s="52"/>
    </row>
    <row r="68" spans="1:13" ht="23.25" x14ac:dyDescent="0.35">
      <c r="A68" s="187" t="s">
        <v>79</v>
      </c>
      <c r="B68" s="196"/>
      <c r="C68" s="51"/>
      <c r="D68" s="51"/>
      <c r="E68" s="51"/>
      <c r="F68" s="51"/>
      <c r="G68" s="51"/>
      <c r="H68" s="197"/>
      <c r="I68" s="197"/>
    </row>
    <row r="69" spans="1:13" x14ac:dyDescent="0.2">
      <c r="A69" s="186"/>
      <c r="B69" s="199" t="s">
        <v>80</v>
      </c>
      <c r="C69" s="285"/>
      <c r="D69" s="285"/>
      <c r="E69" s="285"/>
      <c r="F69" s="285"/>
      <c r="G69" s="285"/>
      <c r="H69" s="286"/>
      <c r="I69" s="286"/>
      <c r="J69" s="52"/>
      <c r="K69" s="52"/>
      <c r="L69" s="52"/>
      <c r="M69" s="52"/>
    </row>
    <row r="70" spans="1:13" ht="13.5" thickBot="1" x14ac:dyDescent="0.25">
      <c r="A70" s="235" t="s">
        <v>220</v>
      </c>
      <c r="B70" s="200"/>
      <c r="C70" s="297"/>
      <c r="D70" s="297"/>
      <c r="E70" s="297"/>
      <c r="F70" s="297"/>
      <c r="G70" s="297"/>
      <c r="H70" s="298"/>
      <c r="I70" s="298"/>
    </row>
    <row r="71" spans="1:13" x14ac:dyDescent="0.2">
      <c r="A71" s="294" t="s">
        <v>87</v>
      </c>
      <c r="B71" s="238" t="s">
        <v>77</v>
      </c>
      <c r="C71" s="299"/>
      <c r="D71" s="299"/>
      <c r="E71" s="299"/>
      <c r="F71" s="299"/>
      <c r="G71" s="299"/>
      <c r="H71" s="300"/>
      <c r="I71" s="300"/>
    </row>
    <row r="72" spans="1:13" x14ac:dyDescent="0.2">
      <c r="A72" s="186"/>
      <c r="B72" s="195" t="s">
        <v>82</v>
      </c>
      <c r="C72" s="285"/>
      <c r="D72" s="285"/>
      <c r="E72" s="285"/>
      <c r="F72" s="285"/>
      <c r="G72" s="285"/>
      <c r="H72" s="286"/>
      <c r="I72" s="286"/>
    </row>
    <row r="73" spans="1:13" ht="23.25" x14ac:dyDescent="0.35">
      <c r="A73" s="187" t="s">
        <v>83</v>
      </c>
      <c r="B73" s="196"/>
      <c r="C73" s="51"/>
      <c r="D73" s="51"/>
      <c r="E73" s="51"/>
      <c r="F73" s="51"/>
      <c r="G73" s="51"/>
      <c r="H73" s="197"/>
      <c r="I73" s="197"/>
    </row>
    <row r="74" spans="1:13" ht="13.5" thickBot="1" x14ac:dyDescent="0.25">
      <c r="A74" s="188"/>
      <c r="B74" s="198" t="s">
        <v>80</v>
      </c>
      <c r="C74" s="295"/>
      <c r="D74" s="295"/>
      <c r="E74" s="295"/>
      <c r="F74" s="295"/>
      <c r="G74" s="295"/>
      <c r="H74" s="296"/>
      <c r="I74" s="296"/>
    </row>
    <row r="75" spans="1:13" x14ac:dyDescent="0.2">
      <c r="A75" s="290" t="s">
        <v>87</v>
      </c>
      <c r="B75" s="291" t="s">
        <v>81</v>
      </c>
      <c r="C75" s="292"/>
      <c r="D75" s="292"/>
      <c r="E75" s="292"/>
      <c r="F75" s="292"/>
      <c r="G75" s="292"/>
      <c r="H75" s="293"/>
      <c r="I75" s="293"/>
    </row>
    <row r="76" spans="1:13" x14ac:dyDescent="0.2">
      <c r="A76" s="189"/>
      <c r="B76" s="195" t="s">
        <v>82</v>
      </c>
      <c r="C76" s="285"/>
      <c r="D76" s="285"/>
      <c r="E76" s="285"/>
      <c r="F76" s="285"/>
      <c r="G76" s="285"/>
      <c r="H76" s="286"/>
      <c r="I76" s="286"/>
    </row>
    <row r="77" spans="1:13" ht="23.25" x14ac:dyDescent="0.35">
      <c r="A77" s="187" t="s">
        <v>83</v>
      </c>
      <c r="B77" s="196"/>
      <c r="C77" s="51"/>
      <c r="D77" s="51"/>
      <c r="E77" s="51"/>
      <c r="F77" s="51"/>
      <c r="G77" s="51"/>
      <c r="H77" s="197"/>
      <c r="I77" s="197"/>
    </row>
    <row r="78" spans="1:13" x14ac:dyDescent="0.2">
      <c r="A78" s="186"/>
      <c r="B78" s="202" t="s">
        <v>80</v>
      </c>
      <c r="C78" s="285"/>
      <c r="D78" s="285"/>
      <c r="E78" s="285"/>
      <c r="F78" s="285"/>
      <c r="G78" s="285"/>
      <c r="H78" s="286"/>
      <c r="I78" s="286"/>
    </row>
    <row r="79" spans="1:13" ht="13.5" thickBot="1" x14ac:dyDescent="0.25">
      <c r="A79" s="235" t="s">
        <v>221</v>
      </c>
      <c r="B79" s="301"/>
      <c r="C79" s="181"/>
      <c r="D79" s="181"/>
      <c r="E79" s="181"/>
      <c r="F79" s="181"/>
      <c r="G79" s="181"/>
      <c r="H79" s="204"/>
      <c r="I79" s="204"/>
    </row>
    <row r="80" spans="1:13" x14ac:dyDescent="0.2">
      <c r="A80" s="294" t="s">
        <v>87</v>
      </c>
      <c r="B80" s="238" t="s">
        <v>77</v>
      </c>
      <c r="C80" s="299"/>
      <c r="D80" s="299"/>
      <c r="E80" s="299"/>
      <c r="F80" s="299"/>
      <c r="G80" s="299"/>
      <c r="H80" s="300"/>
      <c r="I80" s="300"/>
    </row>
    <row r="81" spans="1:9" x14ac:dyDescent="0.2">
      <c r="A81" s="186"/>
      <c r="B81" s="195" t="s">
        <v>84</v>
      </c>
      <c r="C81" s="285"/>
      <c r="D81" s="285"/>
      <c r="E81" s="285"/>
      <c r="F81" s="285"/>
      <c r="G81" s="285"/>
      <c r="H81" s="286"/>
      <c r="I81" s="286"/>
    </row>
    <row r="82" spans="1:9" ht="23.25" x14ac:dyDescent="0.35">
      <c r="A82" s="187" t="s">
        <v>85</v>
      </c>
      <c r="B82" s="196"/>
      <c r="C82" s="51"/>
      <c r="D82" s="51"/>
      <c r="E82" s="51"/>
      <c r="F82" s="51"/>
      <c r="G82" s="51"/>
      <c r="H82" s="197"/>
      <c r="I82" s="197"/>
    </row>
    <row r="83" spans="1:9" ht="13.5" thickBot="1" x14ac:dyDescent="0.25">
      <c r="A83" s="188"/>
      <c r="B83" s="198" t="s">
        <v>80</v>
      </c>
      <c r="C83" s="295"/>
      <c r="D83" s="295"/>
      <c r="E83" s="295"/>
      <c r="F83" s="295"/>
      <c r="G83" s="295"/>
      <c r="H83" s="296"/>
      <c r="I83" s="296"/>
    </row>
    <row r="84" spans="1:9" x14ac:dyDescent="0.2">
      <c r="A84" s="290" t="s">
        <v>87</v>
      </c>
      <c r="B84" s="291" t="s">
        <v>81</v>
      </c>
      <c r="C84" s="292"/>
      <c r="D84" s="292"/>
      <c r="E84" s="292"/>
      <c r="F84" s="292"/>
      <c r="G84" s="292"/>
      <c r="H84" s="293"/>
      <c r="I84" s="293"/>
    </row>
    <row r="85" spans="1:9" x14ac:dyDescent="0.2">
      <c r="A85" s="189"/>
      <c r="B85" s="195" t="s">
        <v>84</v>
      </c>
      <c r="C85" s="285"/>
      <c r="D85" s="285"/>
      <c r="E85" s="285"/>
      <c r="F85" s="285"/>
      <c r="G85" s="285"/>
      <c r="H85" s="286"/>
      <c r="I85" s="286"/>
    </row>
    <row r="86" spans="1:9" ht="23.25" x14ac:dyDescent="0.35">
      <c r="A86" s="187" t="s">
        <v>85</v>
      </c>
      <c r="B86" s="196"/>
      <c r="C86" s="51"/>
      <c r="D86" s="51"/>
      <c r="E86" s="51"/>
      <c r="F86" s="51"/>
      <c r="G86" s="51"/>
      <c r="H86" s="197"/>
      <c r="I86" s="197"/>
    </row>
    <row r="87" spans="1:9" ht="13.5" thickBot="1" x14ac:dyDescent="0.25">
      <c r="A87" s="186"/>
      <c r="B87" s="620" t="s">
        <v>80</v>
      </c>
      <c r="C87" s="285"/>
      <c r="D87" s="285"/>
      <c r="E87" s="285"/>
      <c r="F87" s="285"/>
      <c r="G87" s="285"/>
      <c r="H87" s="286"/>
      <c r="I87" s="286"/>
    </row>
    <row r="88" spans="1:9" x14ac:dyDescent="0.2">
      <c r="A88" s="621">
        <v>2</v>
      </c>
      <c r="B88" s="622" t="s">
        <v>170</v>
      </c>
      <c r="C88" s="623"/>
      <c r="D88" s="623"/>
      <c r="E88" s="623"/>
      <c r="F88" s="623"/>
      <c r="G88" s="623"/>
      <c r="H88" s="623"/>
      <c r="I88" s="624"/>
    </row>
    <row r="89" spans="1:9" x14ac:dyDescent="0.2">
      <c r="A89" s="237"/>
      <c r="B89" s="33" t="s">
        <v>211</v>
      </c>
      <c r="C89" s="285"/>
      <c r="D89" s="285"/>
      <c r="E89" s="285"/>
      <c r="F89" s="285"/>
      <c r="G89" s="285"/>
      <c r="H89" s="286"/>
      <c r="I89" s="286"/>
    </row>
    <row r="90" spans="1:9" x14ac:dyDescent="0.2">
      <c r="A90" s="236">
        <v>3</v>
      </c>
      <c r="B90" s="618" t="s">
        <v>222</v>
      </c>
      <c r="C90" s="181"/>
      <c r="D90" s="181"/>
      <c r="E90" s="181"/>
      <c r="F90" s="181"/>
      <c r="G90" s="181"/>
      <c r="H90" s="181"/>
      <c r="I90" s="204"/>
    </row>
    <row r="91" spans="1:9" x14ac:dyDescent="0.2">
      <c r="A91" s="176"/>
      <c r="B91" s="33" t="s">
        <v>224</v>
      </c>
      <c r="C91" s="619"/>
      <c r="D91" s="619"/>
      <c r="E91" s="619"/>
      <c r="F91" s="619"/>
      <c r="G91" s="619"/>
      <c r="H91" s="619"/>
      <c r="I91" s="619"/>
    </row>
    <row r="92" spans="1:9" x14ac:dyDescent="0.2">
      <c r="A92" s="176"/>
      <c r="B92" s="243"/>
      <c r="C92" s="617"/>
      <c r="D92" s="244"/>
      <c r="E92" s="244"/>
      <c r="F92" s="244"/>
      <c r="G92" s="244"/>
      <c r="H92" s="244"/>
      <c r="I92" s="625"/>
    </row>
    <row r="93" spans="1:9" ht="13.5" thickBot="1" x14ac:dyDescent="0.25">
      <c r="A93" s="177"/>
      <c r="B93" s="178" t="s">
        <v>225</v>
      </c>
      <c r="C93" s="287"/>
      <c r="D93" s="206"/>
      <c r="E93" s="206"/>
      <c r="F93" s="206"/>
      <c r="G93" s="206"/>
      <c r="H93" s="206"/>
      <c r="I93" s="242"/>
    </row>
    <row r="94" spans="1:9" ht="13.5" thickBot="1" x14ac:dyDescent="0.25">
      <c r="A94" s="207"/>
      <c r="B94" s="208"/>
      <c r="C94" s="209"/>
      <c r="D94" s="206"/>
      <c r="E94" s="206"/>
      <c r="F94" s="206"/>
      <c r="G94" s="206"/>
      <c r="H94" s="206"/>
      <c r="I94" s="242"/>
    </row>
  </sheetData>
  <mergeCells count="2">
    <mergeCell ref="A1:B1"/>
    <mergeCell ref="A2:B2"/>
  </mergeCells>
  <phoneticPr fontId="10" type="noConversion"/>
  <pageMargins left="0.74803149606299213" right="0.74803149606299213" top="0.29527559055118113" bottom="0.29527559055118113" header="0.51181102362204722" footer="0.51181102362204722"/>
  <pageSetup paperSize="17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workbookViewId="0">
      <selection activeCell="D71" sqref="D71"/>
    </sheetView>
  </sheetViews>
  <sheetFormatPr defaultRowHeight="12.75" x14ac:dyDescent="0.2"/>
  <cols>
    <col min="1" max="1" width="16.7109375" customWidth="1"/>
    <col min="2" max="2" width="24.85546875" customWidth="1"/>
    <col min="3" max="10" width="21.140625" customWidth="1"/>
    <col min="11" max="11" width="11" bestFit="1" customWidth="1"/>
    <col min="13" max="13" width="11" bestFit="1" customWidth="1"/>
    <col min="15" max="15" width="11" bestFit="1" customWidth="1"/>
    <col min="17" max="17" width="11" bestFit="1" customWidth="1"/>
    <col min="19" max="19" width="11" bestFit="1" customWidth="1"/>
  </cols>
  <sheetData>
    <row r="1" spans="1:7" ht="15.75" x14ac:dyDescent="0.25">
      <c r="A1" s="508" t="s">
        <v>159</v>
      </c>
      <c r="B1" s="40"/>
      <c r="C1" s="40"/>
      <c r="D1" s="40"/>
      <c r="E1" s="40"/>
    </row>
    <row r="2" spans="1:7" ht="16.5" thickBot="1" x14ac:dyDescent="0.3">
      <c r="A2" s="40"/>
      <c r="B2" s="40"/>
      <c r="C2" s="40"/>
      <c r="D2" s="40"/>
      <c r="E2" s="40"/>
    </row>
    <row r="3" spans="1:7" ht="16.5" thickBot="1" x14ac:dyDescent="0.3">
      <c r="A3" s="147" t="s">
        <v>0</v>
      </c>
      <c r="B3" s="723" t="s">
        <v>1</v>
      </c>
      <c r="C3" s="724"/>
      <c r="D3" s="724"/>
      <c r="E3" s="724"/>
      <c r="F3" s="724"/>
      <c r="G3" s="725"/>
    </row>
    <row r="4" spans="1:7" ht="15" customHeight="1" thickBot="1" x14ac:dyDescent="0.25">
      <c r="A4" s="570">
        <v>1</v>
      </c>
      <c r="B4" s="141" t="s">
        <v>129</v>
      </c>
      <c r="C4" s="586" t="s">
        <v>130</v>
      </c>
      <c r="D4" s="586" t="s">
        <v>131</v>
      </c>
      <c r="E4" s="586" t="s">
        <v>132</v>
      </c>
      <c r="F4" s="587" t="s">
        <v>628</v>
      </c>
      <c r="G4" s="588" t="s">
        <v>133</v>
      </c>
    </row>
    <row r="5" spans="1:7" ht="15" x14ac:dyDescent="0.2">
      <c r="A5" s="585"/>
      <c r="B5" s="584" t="s">
        <v>227</v>
      </c>
      <c r="C5" s="589"/>
      <c r="D5" s="589"/>
      <c r="E5" s="589"/>
      <c r="F5" s="590"/>
      <c r="G5" s="595"/>
    </row>
    <row r="6" spans="1:7" ht="15" x14ac:dyDescent="0.2">
      <c r="A6" s="4"/>
      <c r="B6" s="143" t="s">
        <v>135</v>
      </c>
      <c r="C6" s="591"/>
      <c r="D6" s="591"/>
      <c r="E6" s="591"/>
      <c r="F6" s="592"/>
      <c r="G6" s="596"/>
    </row>
    <row r="7" spans="1:7" ht="15" x14ac:dyDescent="0.2">
      <c r="A7" s="4"/>
      <c r="B7" s="143" t="s">
        <v>136</v>
      </c>
      <c r="C7" s="591"/>
      <c r="D7" s="591"/>
      <c r="E7" s="591"/>
      <c r="F7" s="592"/>
      <c r="G7" s="596"/>
    </row>
    <row r="8" spans="1:7" ht="15" x14ac:dyDescent="0.2">
      <c r="A8" s="4"/>
      <c r="B8" s="142" t="s">
        <v>134</v>
      </c>
      <c r="C8" s="591"/>
      <c r="D8" s="591"/>
      <c r="E8" s="591"/>
      <c r="F8" s="592"/>
      <c r="G8" s="596"/>
    </row>
    <row r="9" spans="1:7" ht="15" x14ac:dyDescent="0.2">
      <c r="A9" s="4"/>
      <c r="B9" s="142" t="s">
        <v>175</v>
      </c>
      <c r="C9" s="591"/>
      <c r="D9" s="591"/>
      <c r="E9" s="591"/>
      <c r="F9" s="592"/>
      <c r="G9" s="596"/>
    </row>
    <row r="10" spans="1:7" ht="15" x14ac:dyDescent="0.2">
      <c r="A10" s="4"/>
      <c r="B10" s="142" t="s">
        <v>176</v>
      </c>
      <c r="C10" s="591"/>
      <c r="D10" s="591"/>
      <c r="E10" s="591"/>
      <c r="F10" s="592"/>
      <c r="G10" s="596"/>
    </row>
    <row r="11" spans="1:7" ht="15" x14ac:dyDescent="0.2">
      <c r="A11" s="145"/>
      <c r="B11" s="143" t="s">
        <v>137</v>
      </c>
      <c r="C11" s="591"/>
      <c r="D11" s="591"/>
      <c r="E11" s="591"/>
      <c r="F11" s="592"/>
      <c r="G11" s="596"/>
    </row>
    <row r="12" spans="1:7" ht="15" x14ac:dyDescent="0.2">
      <c r="A12" s="145"/>
      <c r="B12" s="143" t="s">
        <v>177</v>
      </c>
      <c r="C12" s="591"/>
      <c r="D12" s="591"/>
      <c r="E12" s="591"/>
      <c r="F12" s="592"/>
      <c r="G12" s="596"/>
    </row>
    <row r="13" spans="1:7" ht="15" x14ac:dyDescent="0.2">
      <c r="A13" s="145"/>
      <c r="B13" s="143" t="s">
        <v>138</v>
      </c>
      <c r="C13" s="591"/>
      <c r="D13" s="591"/>
      <c r="E13" s="591"/>
      <c r="F13" s="592"/>
      <c r="G13" s="596"/>
    </row>
    <row r="14" spans="1:7" ht="15" x14ac:dyDescent="0.2">
      <c r="A14" s="145"/>
      <c r="B14" s="143" t="s">
        <v>139</v>
      </c>
      <c r="C14" s="591"/>
      <c r="D14" s="591"/>
      <c r="E14" s="591"/>
      <c r="F14" s="592"/>
      <c r="G14" s="596"/>
    </row>
    <row r="15" spans="1:7" ht="15.75" thickBot="1" x14ac:dyDescent="0.25">
      <c r="A15" s="146"/>
      <c r="B15" s="144" t="s">
        <v>140</v>
      </c>
      <c r="C15" s="593"/>
      <c r="D15" s="593"/>
      <c r="E15" s="593"/>
      <c r="F15" s="594"/>
      <c r="G15" s="597"/>
    </row>
    <row r="16" spans="1:7" ht="15" x14ac:dyDescent="0.2">
      <c r="A16" s="122" t="s">
        <v>226</v>
      </c>
      <c r="C16" s="530"/>
    </row>
    <row r="17" spans="1:10" ht="15" x14ac:dyDescent="0.2">
      <c r="A17" s="122"/>
    </row>
    <row r="18" spans="1:10" ht="15" x14ac:dyDescent="0.2">
      <c r="A18" s="122"/>
    </row>
    <row r="19" spans="1:10" ht="15.75" thickBot="1" x14ac:dyDescent="0.25">
      <c r="A19" s="122"/>
    </row>
    <row r="20" spans="1:10" ht="13.5" thickBot="1" x14ac:dyDescent="0.25">
      <c r="A20" s="148"/>
      <c r="B20" s="149"/>
      <c r="C20" s="140"/>
      <c r="D20" s="140"/>
      <c r="E20" s="140"/>
      <c r="F20" s="140"/>
      <c r="G20" s="140"/>
      <c r="H20" s="140"/>
      <c r="I20" s="140"/>
      <c r="J20" s="140"/>
    </row>
    <row r="21" spans="1:10" ht="31.5" customHeight="1" x14ac:dyDescent="0.2">
      <c r="A21" s="563">
        <v>2</v>
      </c>
      <c r="B21" s="568" t="s">
        <v>160</v>
      </c>
      <c r="C21" s="598" t="s">
        <v>629</v>
      </c>
      <c r="D21" s="599" t="s">
        <v>630</v>
      </c>
      <c r="E21" s="599" t="s">
        <v>631</v>
      </c>
      <c r="F21" s="599" t="s">
        <v>632</v>
      </c>
      <c r="G21" s="599" t="s">
        <v>633</v>
      </c>
      <c r="H21" s="599" t="s">
        <v>634</v>
      </c>
      <c r="I21" s="599" t="s">
        <v>635</v>
      </c>
      <c r="J21" s="599" t="s">
        <v>636</v>
      </c>
    </row>
    <row r="22" spans="1:10" ht="25.5" x14ac:dyDescent="0.2">
      <c r="A22" s="564"/>
      <c r="B22" s="546" t="s">
        <v>566</v>
      </c>
      <c r="C22" s="626"/>
      <c r="D22" s="627"/>
      <c r="E22" s="627"/>
      <c r="F22" s="627"/>
      <c r="G22" s="627"/>
      <c r="H22" s="627"/>
      <c r="I22" s="627"/>
      <c r="J22" s="627"/>
    </row>
    <row r="23" spans="1:10" x14ac:dyDescent="0.2">
      <c r="A23" s="564"/>
      <c r="B23" s="547" t="s">
        <v>3</v>
      </c>
      <c r="C23" s="626"/>
      <c r="D23" s="627"/>
      <c r="E23" s="627"/>
      <c r="F23" s="627"/>
      <c r="G23" s="627"/>
      <c r="H23" s="627"/>
      <c r="I23" s="627"/>
      <c r="J23" s="627"/>
    </row>
    <row r="24" spans="1:10" x14ac:dyDescent="0.2">
      <c r="A24" s="564"/>
      <c r="B24" s="547" t="s">
        <v>622</v>
      </c>
      <c r="C24" s="626"/>
      <c r="D24" s="627"/>
      <c r="E24" s="627"/>
      <c r="F24" s="627"/>
      <c r="G24" s="627"/>
      <c r="H24" s="627"/>
      <c r="I24" s="627"/>
      <c r="J24" s="627"/>
    </row>
    <row r="25" spans="1:10" ht="25.5" x14ac:dyDescent="0.2">
      <c r="A25" s="564"/>
      <c r="B25" s="546" t="s">
        <v>623</v>
      </c>
      <c r="C25" s="626"/>
      <c r="D25" s="627"/>
      <c r="E25" s="627"/>
      <c r="F25" s="627"/>
      <c r="G25" s="627"/>
      <c r="H25" s="627"/>
      <c r="I25" s="627"/>
      <c r="J25" s="627"/>
    </row>
    <row r="26" spans="1:10" x14ac:dyDescent="0.2">
      <c r="A26" s="564"/>
      <c r="B26" s="548" t="s">
        <v>567</v>
      </c>
      <c r="C26" s="626"/>
      <c r="D26" s="627"/>
      <c r="E26" s="627"/>
      <c r="F26" s="627"/>
      <c r="G26" s="627"/>
      <c r="H26" s="627"/>
      <c r="I26" s="627"/>
      <c r="J26" s="627"/>
    </row>
    <row r="27" spans="1:10" x14ac:dyDescent="0.2">
      <c r="A27" s="564"/>
      <c r="B27" s="548" t="s">
        <v>568</v>
      </c>
      <c r="C27" s="626"/>
      <c r="D27" s="627"/>
      <c r="E27" s="627"/>
      <c r="F27" s="627"/>
      <c r="G27" s="627"/>
      <c r="H27" s="627"/>
      <c r="I27" s="627"/>
      <c r="J27" s="627"/>
    </row>
    <row r="28" spans="1:10" x14ac:dyDescent="0.2">
      <c r="A28" s="564"/>
      <c r="B28" s="548" t="s">
        <v>569</v>
      </c>
      <c r="C28" s="626"/>
      <c r="D28" s="627"/>
      <c r="E28" s="627"/>
      <c r="F28" s="627"/>
      <c r="G28" s="627"/>
      <c r="H28" s="627"/>
      <c r="I28" s="627"/>
      <c r="J28" s="627"/>
    </row>
    <row r="29" spans="1:10" x14ac:dyDescent="0.2">
      <c r="A29" s="564"/>
      <c r="B29" s="549" t="s">
        <v>570</v>
      </c>
      <c r="C29" s="626"/>
      <c r="D29" s="627"/>
      <c r="E29" s="627"/>
      <c r="F29" s="627"/>
      <c r="G29" s="627"/>
      <c r="H29" s="627"/>
      <c r="I29" s="627"/>
      <c r="J29" s="627"/>
    </row>
    <row r="30" spans="1:10" x14ac:dyDescent="0.2">
      <c r="A30" s="564"/>
      <c r="B30" s="548" t="s">
        <v>571</v>
      </c>
      <c r="C30" s="626"/>
      <c r="D30" s="627"/>
      <c r="E30" s="627"/>
      <c r="F30" s="627"/>
      <c r="G30" s="627"/>
      <c r="H30" s="627"/>
      <c r="I30" s="627"/>
      <c r="J30" s="627"/>
    </row>
    <row r="31" spans="1:10" x14ac:dyDescent="0.2">
      <c r="A31" s="564"/>
      <c r="B31" s="548" t="s">
        <v>572</v>
      </c>
      <c r="C31" s="626"/>
      <c r="D31" s="627"/>
      <c r="E31" s="627"/>
      <c r="F31" s="627"/>
      <c r="G31" s="627"/>
      <c r="H31" s="627"/>
      <c r="I31" s="627"/>
      <c r="J31" s="627"/>
    </row>
    <row r="32" spans="1:10" x14ac:dyDescent="0.2">
      <c r="A32" s="564"/>
      <c r="B32" s="548" t="s">
        <v>573</v>
      </c>
      <c r="C32" s="626"/>
      <c r="D32" s="627"/>
      <c r="E32" s="627"/>
      <c r="F32" s="627"/>
      <c r="G32" s="627"/>
      <c r="H32" s="627"/>
      <c r="I32" s="627"/>
      <c r="J32" s="627"/>
    </row>
    <row r="33" spans="1:10" x14ac:dyDescent="0.2">
      <c r="A33" s="564"/>
      <c r="B33" s="548" t="s">
        <v>574</v>
      </c>
      <c r="C33" s="626"/>
      <c r="D33" s="627"/>
      <c r="E33" s="627"/>
      <c r="F33" s="627"/>
      <c r="G33" s="627"/>
      <c r="H33" s="627"/>
      <c r="I33" s="627"/>
      <c r="J33" s="627"/>
    </row>
    <row r="34" spans="1:10" x14ac:dyDescent="0.2">
      <c r="A34" s="564"/>
      <c r="B34" s="548" t="s">
        <v>575</v>
      </c>
      <c r="C34" s="626"/>
      <c r="D34" s="627"/>
      <c r="E34" s="627"/>
      <c r="F34" s="627"/>
      <c r="G34" s="627"/>
      <c r="H34" s="627"/>
      <c r="I34" s="627"/>
      <c r="J34" s="627"/>
    </row>
    <row r="35" spans="1:10" x14ac:dyDescent="0.2">
      <c r="A35" s="564"/>
      <c r="B35" s="548" t="s">
        <v>576</v>
      </c>
      <c r="C35" s="626"/>
      <c r="D35" s="627"/>
      <c r="E35" s="627"/>
      <c r="F35" s="627"/>
      <c r="G35" s="627"/>
      <c r="H35" s="627"/>
      <c r="I35" s="627"/>
      <c r="J35" s="627"/>
    </row>
    <row r="36" spans="1:10" x14ac:dyDescent="0.2">
      <c r="A36" s="564"/>
      <c r="B36" s="548" t="s">
        <v>577</v>
      </c>
      <c r="C36" s="626"/>
      <c r="D36" s="627"/>
      <c r="E36" s="627"/>
      <c r="F36" s="627"/>
      <c r="G36" s="627"/>
      <c r="H36" s="627"/>
      <c r="I36" s="627"/>
      <c r="J36" s="627"/>
    </row>
    <row r="37" spans="1:10" x14ac:dyDescent="0.2">
      <c r="A37" s="564"/>
      <c r="B37" s="548" t="s">
        <v>578</v>
      </c>
      <c r="C37" s="626"/>
      <c r="D37" s="627"/>
      <c r="E37" s="627"/>
      <c r="F37" s="627"/>
      <c r="G37" s="627"/>
      <c r="H37" s="627"/>
      <c r="I37" s="627"/>
      <c r="J37" s="627"/>
    </row>
    <row r="38" spans="1:10" x14ac:dyDescent="0.2">
      <c r="A38" s="564"/>
      <c r="B38" s="548" t="s">
        <v>624</v>
      </c>
      <c r="C38" s="626"/>
      <c r="D38" s="627"/>
      <c r="E38" s="627"/>
      <c r="F38" s="627"/>
      <c r="G38" s="627"/>
      <c r="H38" s="627"/>
      <c r="I38" s="627"/>
      <c r="J38" s="627"/>
    </row>
    <row r="39" spans="1:10" x14ac:dyDescent="0.2">
      <c r="A39" s="564"/>
      <c r="B39" s="548" t="s">
        <v>579</v>
      </c>
      <c r="C39" s="626"/>
      <c r="D39" s="627"/>
      <c r="E39" s="627"/>
      <c r="F39" s="627"/>
      <c r="G39" s="627"/>
      <c r="H39" s="627"/>
      <c r="I39" s="627"/>
      <c r="J39" s="627"/>
    </row>
    <row r="40" spans="1:10" x14ac:dyDescent="0.2">
      <c r="A40" s="564"/>
      <c r="B40" s="548" t="s">
        <v>580</v>
      </c>
      <c r="C40" s="626"/>
      <c r="D40" s="627"/>
      <c r="E40" s="627"/>
      <c r="F40" s="627"/>
      <c r="G40" s="627"/>
      <c r="H40" s="627"/>
      <c r="I40" s="627"/>
      <c r="J40" s="627"/>
    </row>
    <row r="41" spans="1:10" x14ac:dyDescent="0.2">
      <c r="A41" s="564"/>
      <c r="B41" s="548" t="s">
        <v>625</v>
      </c>
      <c r="C41" s="626"/>
      <c r="D41" s="627"/>
      <c r="E41" s="627"/>
      <c r="F41" s="627"/>
      <c r="G41" s="627"/>
      <c r="H41" s="627"/>
      <c r="I41" s="627"/>
      <c r="J41" s="627"/>
    </row>
    <row r="42" spans="1:10" x14ac:dyDescent="0.2">
      <c r="A42" s="564"/>
      <c r="B42" s="549" t="s">
        <v>581</v>
      </c>
      <c r="C42" s="626"/>
      <c r="D42" s="627"/>
      <c r="E42" s="627"/>
      <c r="F42" s="627"/>
      <c r="G42" s="627"/>
      <c r="H42" s="627"/>
      <c r="I42" s="627"/>
      <c r="J42" s="627"/>
    </row>
    <row r="43" spans="1:10" x14ac:dyDescent="0.2">
      <c r="A43" s="564"/>
      <c r="B43" s="548" t="s">
        <v>626</v>
      </c>
      <c r="C43" s="626"/>
      <c r="D43" s="627"/>
      <c r="E43" s="627"/>
      <c r="F43" s="627"/>
      <c r="G43" s="627"/>
      <c r="H43" s="627"/>
      <c r="I43" s="627"/>
      <c r="J43" s="627"/>
    </row>
    <row r="44" spans="1:10" x14ac:dyDescent="0.2">
      <c r="A44" s="564"/>
      <c r="B44" s="548" t="s">
        <v>582</v>
      </c>
      <c r="C44" s="626"/>
      <c r="D44" s="627"/>
      <c r="E44" s="627"/>
      <c r="F44" s="627"/>
      <c r="G44" s="627"/>
      <c r="H44" s="627"/>
      <c r="I44" s="627"/>
      <c r="J44" s="627"/>
    </row>
    <row r="45" spans="1:10" x14ac:dyDescent="0.2">
      <c r="A45" s="564"/>
      <c r="B45" s="548" t="s">
        <v>583</v>
      </c>
      <c r="C45" s="626"/>
      <c r="D45" s="627"/>
      <c r="E45" s="627"/>
      <c r="F45" s="627"/>
      <c r="G45" s="627"/>
      <c r="H45" s="627"/>
      <c r="I45" s="627"/>
      <c r="J45" s="627"/>
    </row>
    <row r="46" spans="1:10" x14ac:dyDescent="0.2">
      <c r="A46" s="564"/>
      <c r="B46" s="548" t="s">
        <v>584</v>
      </c>
      <c r="C46" s="626"/>
      <c r="D46" s="627"/>
      <c r="E46" s="627"/>
      <c r="F46" s="627"/>
      <c r="G46" s="627"/>
      <c r="H46" s="627"/>
      <c r="I46" s="627"/>
      <c r="J46" s="627"/>
    </row>
    <row r="47" spans="1:10" x14ac:dyDescent="0.2">
      <c r="A47" s="564"/>
      <c r="B47" s="548" t="s">
        <v>585</v>
      </c>
      <c r="C47" s="626"/>
      <c r="D47" s="627"/>
      <c r="E47" s="627"/>
      <c r="F47" s="627"/>
      <c r="G47" s="627"/>
      <c r="H47" s="627"/>
      <c r="I47" s="627"/>
      <c r="J47" s="627"/>
    </row>
    <row r="48" spans="1:10" x14ac:dyDescent="0.2">
      <c r="A48" s="564"/>
      <c r="B48" s="548" t="s">
        <v>586</v>
      </c>
      <c r="C48" s="626"/>
      <c r="D48" s="627"/>
      <c r="E48" s="627"/>
      <c r="F48" s="627"/>
      <c r="G48" s="627"/>
      <c r="H48" s="627"/>
      <c r="I48" s="627"/>
      <c r="J48" s="627"/>
    </row>
    <row r="49" spans="1:10" x14ac:dyDescent="0.2">
      <c r="A49" s="564"/>
      <c r="B49" s="548" t="s">
        <v>587</v>
      </c>
      <c r="C49" s="626"/>
      <c r="D49" s="627"/>
      <c r="E49" s="627"/>
      <c r="F49" s="627"/>
      <c r="G49" s="627"/>
      <c r="H49" s="627"/>
      <c r="I49" s="627"/>
      <c r="J49" s="627"/>
    </row>
    <row r="50" spans="1:10" x14ac:dyDescent="0.2">
      <c r="A50" s="564"/>
      <c r="B50" s="548" t="s">
        <v>588</v>
      </c>
      <c r="C50" s="626"/>
      <c r="D50" s="627"/>
      <c r="E50" s="627"/>
      <c r="F50" s="627"/>
      <c r="G50" s="627"/>
      <c r="H50" s="627"/>
      <c r="I50" s="627"/>
      <c r="J50" s="627"/>
    </row>
    <row r="51" spans="1:10" x14ac:dyDescent="0.2">
      <c r="A51" s="564"/>
      <c r="B51" s="548" t="s">
        <v>589</v>
      </c>
      <c r="C51" s="626"/>
      <c r="D51" s="627"/>
      <c r="E51" s="627"/>
      <c r="F51" s="627"/>
      <c r="G51" s="627"/>
      <c r="H51" s="627"/>
      <c r="I51" s="627"/>
      <c r="J51" s="627"/>
    </row>
    <row r="52" spans="1:10" x14ac:dyDescent="0.2">
      <c r="A52" s="564"/>
      <c r="B52" s="548" t="s">
        <v>590</v>
      </c>
      <c r="C52" s="626"/>
      <c r="D52" s="627"/>
      <c r="E52" s="627"/>
      <c r="F52" s="627"/>
      <c r="G52" s="627"/>
      <c r="H52" s="627"/>
      <c r="I52" s="627"/>
      <c r="J52" s="627"/>
    </row>
    <row r="53" spans="1:10" x14ac:dyDescent="0.2">
      <c r="A53" s="564"/>
      <c r="B53" s="548" t="s">
        <v>591</v>
      </c>
      <c r="C53" s="626"/>
      <c r="D53" s="627"/>
      <c r="E53" s="627"/>
      <c r="F53" s="627"/>
      <c r="G53" s="627"/>
      <c r="H53" s="627"/>
      <c r="I53" s="627"/>
      <c r="J53" s="627"/>
    </row>
    <row r="54" spans="1:10" x14ac:dyDescent="0.2">
      <c r="A54" s="564"/>
      <c r="B54" s="548" t="s">
        <v>592</v>
      </c>
      <c r="C54" s="626"/>
      <c r="D54" s="627"/>
      <c r="E54" s="627"/>
      <c r="F54" s="627"/>
      <c r="G54" s="627"/>
      <c r="H54" s="627"/>
      <c r="I54" s="627"/>
      <c r="J54" s="627"/>
    </row>
    <row r="55" spans="1:10" x14ac:dyDescent="0.2">
      <c r="A55" s="564"/>
      <c r="B55" s="548" t="s">
        <v>593</v>
      </c>
      <c r="C55" s="626"/>
      <c r="D55" s="627"/>
      <c r="E55" s="627"/>
      <c r="F55" s="627"/>
      <c r="G55" s="627"/>
      <c r="H55" s="627"/>
      <c r="I55" s="627"/>
      <c r="J55" s="627"/>
    </row>
    <row r="56" spans="1:10" x14ac:dyDescent="0.2">
      <c r="A56" s="564"/>
      <c r="B56" s="548" t="s">
        <v>594</v>
      </c>
      <c r="C56" s="626"/>
      <c r="D56" s="627"/>
      <c r="E56" s="627"/>
      <c r="F56" s="627"/>
      <c r="G56" s="627"/>
      <c r="H56" s="627"/>
      <c r="I56" s="627"/>
      <c r="J56" s="627"/>
    </row>
    <row r="57" spans="1:10" x14ac:dyDescent="0.2">
      <c r="A57" s="564"/>
      <c r="B57" s="548" t="s">
        <v>595</v>
      </c>
      <c r="C57" s="626"/>
      <c r="D57" s="627"/>
      <c r="E57" s="627"/>
      <c r="F57" s="627"/>
      <c r="G57" s="627"/>
      <c r="H57" s="627"/>
      <c r="I57" s="627"/>
      <c r="J57" s="627"/>
    </row>
    <row r="58" spans="1:10" x14ac:dyDescent="0.2">
      <c r="A58" s="564"/>
      <c r="B58" s="548" t="s">
        <v>596</v>
      </c>
      <c r="C58" s="626"/>
      <c r="D58" s="627"/>
      <c r="E58" s="627"/>
      <c r="F58" s="627"/>
      <c r="G58" s="627"/>
      <c r="H58" s="627"/>
      <c r="I58" s="627"/>
      <c r="J58" s="627"/>
    </row>
    <row r="59" spans="1:10" x14ac:dyDescent="0.2">
      <c r="A59" s="564"/>
      <c r="B59" s="548" t="s">
        <v>597</v>
      </c>
      <c r="C59" s="626"/>
      <c r="D59" s="627"/>
      <c r="E59" s="627"/>
      <c r="F59" s="627"/>
      <c r="G59" s="627"/>
      <c r="H59" s="627"/>
      <c r="I59" s="627"/>
      <c r="J59" s="627"/>
    </row>
    <row r="60" spans="1:10" x14ac:dyDescent="0.2">
      <c r="A60" s="564"/>
      <c r="B60" s="548" t="s">
        <v>598</v>
      </c>
      <c r="C60" s="626"/>
      <c r="D60" s="627"/>
      <c r="E60" s="627"/>
      <c r="F60" s="627"/>
      <c r="G60" s="627"/>
      <c r="H60" s="627"/>
      <c r="I60" s="627"/>
      <c r="J60" s="627"/>
    </row>
    <row r="61" spans="1:10" x14ac:dyDescent="0.2">
      <c r="A61" s="564"/>
      <c r="B61" s="548" t="s">
        <v>599</v>
      </c>
      <c r="C61" s="626"/>
      <c r="D61" s="627"/>
      <c r="E61" s="627"/>
      <c r="F61" s="627"/>
      <c r="G61" s="627"/>
      <c r="H61" s="627"/>
      <c r="I61" s="627"/>
      <c r="J61" s="627"/>
    </row>
    <row r="62" spans="1:10" x14ac:dyDescent="0.2">
      <c r="A62" s="564"/>
      <c r="B62" s="548" t="s">
        <v>600</v>
      </c>
      <c r="C62" s="626"/>
      <c r="D62" s="627"/>
      <c r="E62" s="627"/>
      <c r="F62" s="627"/>
      <c r="G62" s="627"/>
      <c r="H62" s="627"/>
      <c r="I62" s="627"/>
      <c r="J62" s="627"/>
    </row>
    <row r="63" spans="1:10" x14ac:dyDescent="0.2">
      <c r="A63" s="564"/>
      <c r="B63" s="548" t="s">
        <v>601</v>
      </c>
      <c r="C63" s="626"/>
      <c r="D63" s="627"/>
      <c r="E63" s="627"/>
      <c r="F63" s="627"/>
      <c r="G63" s="627"/>
      <c r="H63" s="627"/>
      <c r="I63" s="627"/>
      <c r="J63" s="627"/>
    </row>
    <row r="64" spans="1:10" x14ac:dyDescent="0.2">
      <c r="A64" s="564"/>
      <c r="B64" s="548" t="s">
        <v>602</v>
      </c>
      <c r="C64" s="626"/>
      <c r="D64" s="627"/>
      <c r="E64" s="627"/>
      <c r="F64" s="627"/>
      <c r="G64" s="627"/>
      <c r="H64" s="627"/>
      <c r="I64" s="627"/>
      <c r="J64" s="627"/>
    </row>
    <row r="65" spans="1:10" x14ac:dyDescent="0.2">
      <c r="A65" s="564"/>
      <c r="B65" s="548" t="s">
        <v>603</v>
      </c>
      <c r="C65" s="626"/>
      <c r="D65" s="627"/>
      <c r="E65" s="627"/>
      <c r="F65" s="627"/>
      <c r="G65" s="627"/>
      <c r="H65" s="627"/>
      <c r="I65" s="627"/>
      <c r="J65" s="627"/>
    </row>
    <row r="66" spans="1:10" x14ac:dyDescent="0.2">
      <c r="A66" s="564"/>
      <c r="B66" s="548" t="s">
        <v>604</v>
      </c>
      <c r="C66" s="626"/>
      <c r="D66" s="627"/>
      <c r="E66" s="627"/>
      <c r="F66" s="627"/>
      <c r="G66" s="627"/>
      <c r="H66" s="627"/>
      <c r="I66" s="627"/>
      <c r="J66" s="627"/>
    </row>
    <row r="67" spans="1:10" x14ac:dyDescent="0.2">
      <c r="A67" s="564"/>
      <c r="B67" s="548" t="s">
        <v>605</v>
      </c>
      <c r="C67" s="626"/>
      <c r="D67" s="627"/>
      <c r="E67" s="627"/>
      <c r="F67" s="627"/>
      <c r="G67" s="627"/>
      <c r="H67" s="627"/>
      <c r="I67" s="627"/>
      <c r="J67" s="627"/>
    </row>
    <row r="68" spans="1:10" x14ac:dyDescent="0.2">
      <c r="A68" s="564"/>
      <c r="B68" s="548" t="s">
        <v>606</v>
      </c>
      <c r="C68" s="626"/>
      <c r="D68" s="627"/>
      <c r="E68" s="627"/>
      <c r="F68" s="627"/>
      <c r="G68" s="627"/>
      <c r="H68" s="627"/>
      <c r="I68" s="627"/>
      <c r="J68" s="627"/>
    </row>
    <row r="69" spans="1:10" x14ac:dyDescent="0.2">
      <c r="A69" s="564"/>
      <c r="B69" s="548" t="s">
        <v>607</v>
      </c>
      <c r="C69" s="626"/>
      <c r="D69" s="627"/>
      <c r="E69" s="627"/>
      <c r="F69" s="627"/>
      <c r="G69" s="627"/>
      <c r="H69" s="627"/>
      <c r="I69" s="627"/>
      <c r="J69" s="627"/>
    </row>
    <row r="70" spans="1:10" x14ac:dyDescent="0.2">
      <c r="A70" s="564"/>
      <c r="B70" s="548" t="s">
        <v>608</v>
      </c>
      <c r="C70" s="626"/>
      <c r="D70" s="627"/>
      <c r="E70" s="627"/>
      <c r="F70" s="627"/>
      <c r="G70" s="627"/>
      <c r="H70" s="627"/>
      <c r="I70" s="627"/>
      <c r="J70" s="627"/>
    </row>
    <row r="71" spans="1:10" x14ac:dyDescent="0.2">
      <c r="A71" s="564"/>
      <c r="B71" s="548" t="s">
        <v>569</v>
      </c>
      <c r="C71" s="626"/>
      <c r="D71" s="627"/>
      <c r="E71" s="627"/>
      <c r="F71" s="627"/>
      <c r="G71" s="627"/>
      <c r="H71" s="627"/>
      <c r="I71" s="627"/>
      <c r="J71" s="627"/>
    </row>
    <row r="72" spans="1:10" x14ac:dyDescent="0.2">
      <c r="A72" s="565"/>
      <c r="B72" s="549" t="s">
        <v>570</v>
      </c>
      <c r="C72" s="626"/>
      <c r="D72" s="627"/>
      <c r="E72" s="627"/>
      <c r="F72" s="627"/>
      <c r="G72" s="627"/>
      <c r="H72" s="627"/>
      <c r="I72" s="627"/>
      <c r="J72" s="627"/>
    </row>
    <row r="73" spans="1:10" x14ac:dyDescent="0.2">
      <c r="A73" s="565"/>
      <c r="B73" s="548" t="s">
        <v>571</v>
      </c>
      <c r="C73" s="626"/>
      <c r="D73" s="627"/>
      <c r="E73" s="627"/>
      <c r="F73" s="627"/>
      <c r="G73" s="627"/>
      <c r="H73" s="627"/>
      <c r="I73" s="627"/>
      <c r="J73" s="627"/>
    </row>
    <row r="74" spans="1:10" x14ac:dyDescent="0.2">
      <c r="A74" s="565"/>
      <c r="B74" s="548" t="s">
        <v>572</v>
      </c>
      <c r="C74" s="626"/>
      <c r="D74" s="627"/>
      <c r="E74" s="627"/>
      <c r="F74" s="627"/>
      <c r="G74" s="627"/>
      <c r="H74" s="627"/>
      <c r="I74" s="627"/>
      <c r="J74" s="627"/>
    </row>
    <row r="75" spans="1:10" x14ac:dyDescent="0.2">
      <c r="A75" s="565"/>
      <c r="B75" s="548" t="s">
        <v>573</v>
      </c>
      <c r="C75" s="626"/>
      <c r="D75" s="627"/>
      <c r="E75" s="627"/>
      <c r="F75" s="627"/>
      <c r="G75" s="627"/>
      <c r="H75" s="627"/>
      <c r="I75" s="627"/>
      <c r="J75" s="627"/>
    </row>
    <row r="76" spans="1:10" x14ac:dyDescent="0.2">
      <c r="A76" s="565"/>
      <c r="B76" s="548" t="s">
        <v>574</v>
      </c>
      <c r="C76" s="626"/>
      <c r="D76" s="627"/>
      <c r="E76" s="627"/>
      <c r="F76" s="627"/>
      <c r="G76" s="627"/>
      <c r="H76" s="627"/>
      <c r="I76" s="627"/>
      <c r="J76" s="627"/>
    </row>
    <row r="77" spans="1:10" x14ac:dyDescent="0.2">
      <c r="A77" s="565"/>
      <c r="B77" s="548" t="s">
        <v>614</v>
      </c>
      <c r="C77" s="626"/>
      <c r="D77" s="627"/>
      <c r="E77" s="627"/>
      <c r="F77" s="627"/>
      <c r="G77" s="627"/>
      <c r="H77" s="627"/>
      <c r="I77" s="627"/>
      <c r="J77" s="627"/>
    </row>
    <row r="78" spans="1:10" x14ac:dyDescent="0.2">
      <c r="A78" s="565"/>
      <c r="B78" s="548" t="s">
        <v>615</v>
      </c>
      <c r="C78" s="626"/>
      <c r="D78" s="627"/>
      <c r="E78" s="627"/>
      <c r="F78" s="627"/>
      <c r="G78" s="627"/>
      <c r="H78" s="627"/>
      <c r="I78" s="627"/>
      <c r="J78" s="627"/>
    </row>
    <row r="79" spans="1:10" x14ac:dyDescent="0.2">
      <c r="A79" s="565"/>
      <c r="B79" s="548" t="s">
        <v>619</v>
      </c>
      <c r="C79" s="626"/>
      <c r="D79" s="627"/>
      <c r="E79" s="627"/>
      <c r="F79" s="627"/>
      <c r="G79" s="627"/>
      <c r="H79" s="627"/>
      <c r="I79" s="627"/>
      <c r="J79" s="627"/>
    </row>
    <row r="80" spans="1:10" x14ac:dyDescent="0.2">
      <c r="A80" s="565"/>
      <c r="B80" s="548" t="s">
        <v>627</v>
      </c>
      <c r="C80" s="626"/>
      <c r="D80" s="627"/>
      <c r="E80" s="627"/>
      <c r="F80" s="627"/>
      <c r="G80" s="627"/>
      <c r="H80" s="627"/>
      <c r="I80" s="627"/>
      <c r="J80" s="627"/>
    </row>
    <row r="81" spans="1:10" x14ac:dyDescent="0.2">
      <c r="A81" s="565"/>
      <c r="B81" s="548" t="s">
        <v>620</v>
      </c>
      <c r="C81" s="626"/>
      <c r="D81" s="627"/>
      <c r="E81" s="627"/>
      <c r="F81" s="627"/>
      <c r="G81" s="627"/>
      <c r="H81" s="627"/>
      <c r="I81" s="627"/>
      <c r="J81" s="627"/>
    </row>
    <row r="82" spans="1:10" ht="13.5" thickBot="1" x14ac:dyDescent="0.25">
      <c r="A82" s="566"/>
      <c r="B82" s="569"/>
      <c r="C82" s="567"/>
      <c r="D82" s="179"/>
      <c r="E82" s="179"/>
      <c r="F82" s="179"/>
      <c r="G82" s="179"/>
      <c r="H82" s="179"/>
      <c r="I82" s="179"/>
      <c r="J82" s="179"/>
    </row>
  </sheetData>
  <mergeCells count="1">
    <mergeCell ref="B3:G3"/>
  </mergeCells>
  <pageMargins left="0.7" right="0.7" top="0.75" bottom="0.75" header="0.3" footer="0.3"/>
  <pageSetup paperSize="17" orientation="landscape" r:id="rId1"/>
  <headerFooter differentFirst="1">
    <oddHeader>&amp;R&amp;"Arial,Regular"&amp;12UNCLASSIFIED</oddHeader>
    <firstHeader>&amp;R&amp;"Arial,Regular"&amp;12UNCLASSIFIED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workbookViewId="0">
      <selection activeCell="L16" sqref="L16"/>
    </sheetView>
  </sheetViews>
  <sheetFormatPr defaultRowHeight="12.75" x14ac:dyDescent="0.2"/>
  <cols>
    <col min="1" max="1" width="9.42578125" customWidth="1"/>
    <col min="2" max="2" width="18.85546875" customWidth="1"/>
    <col min="3" max="3" width="18.85546875" style="39" customWidth="1"/>
    <col min="4" max="9" width="18.85546875" customWidth="1"/>
  </cols>
  <sheetData>
    <row r="1" spans="1:9" ht="16.5" thickBot="1" x14ac:dyDescent="0.3">
      <c r="A1" s="571" t="s">
        <v>661</v>
      </c>
      <c r="B1" s="571"/>
      <c r="C1" s="572"/>
      <c r="D1" s="572"/>
      <c r="E1" s="572"/>
      <c r="F1" s="572"/>
      <c r="G1" s="572"/>
      <c r="H1" s="572"/>
      <c r="I1" s="226"/>
    </row>
    <row r="2" spans="1:9" ht="35.450000000000003" customHeight="1" thickBot="1" x14ac:dyDescent="0.3">
      <c r="A2" s="726" t="s">
        <v>179</v>
      </c>
      <c r="B2" s="727"/>
      <c r="C2" s="669" t="s">
        <v>662</v>
      </c>
      <c r="D2" s="669" t="s">
        <v>663</v>
      </c>
      <c r="E2" s="680" t="s">
        <v>673</v>
      </c>
      <c r="F2" s="680" t="s">
        <v>674</v>
      </c>
      <c r="G2" s="221" t="s">
        <v>62</v>
      </c>
      <c r="H2" s="220" t="s">
        <v>209</v>
      </c>
      <c r="I2" s="222" t="s">
        <v>675</v>
      </c>
    </row>
    <row r="3" spans="1:9" ht="45" customHeight="1" thickBot="1" x14ac:dyDescent="0.25">
      <c r="A3" s="167"/>
      <c r="B3" s="184" t="s">
        <v>1</v>
      </c>
      <c r="C3" s="29" t="s">
        <v>162</v>
      </c>
      <c r="D3" s="29" t="s">
        <v>162</v>
      </c>
      <c r="E3" s="681" t="s">
        <v>162</v>
      </c>
      <c r="F3" s="681" t="s">
        <v>162</v>
      </c>
      <c r="G3" s="29" t="s">
        <v>162</v>
      </c>
      <c r="H3" s="29" t="s">
        <v>162</v>
      </c>
      <c r="I3" s="29" t="s">
        <v>162</v>
      </c>
    </row>
    <row r="4" spans="1:9" ht="45.6" customHeight="1" x14ac:dyDescent="0.2">
      <c r="A4" s="223" t="s">
        <v>63</v>
      </c>
      <c r="B4" s="224" t="s">
        <v>64</v>
      </c>
      <c r="C4" s="628"/>
      <c r="D4" s="628"/>
      <c r="E4" s="628"/>
      <c r="F4" s="628"/>
      <c r="G4" s="628"/>
      <c r="H4" s="628"/>
      <c r="I4" s="629"/>
    </row>
    <row r="5" spans="1:9" ht="54.6" customHeight="1" x14ac:dyDescent="0.2">
      <c r="A5" s="176"/>
      <c r="B5" s="633" t="s">
        <v>126</v>
      </c>
      <c r="C5" s="635"/>
      <c r="D5" s="638"/>
      <c r="E5" s="638"/>
      <c r="F5" s="638"/>
      <c r="G5" s="638"/>
      <c r="H5" s="638"/>
      <c r="I5" s="642"/>
    </row>
    <row r="6" spans="1:9" ht="68.45" customHeight="1" x14ac:dyDescent="0.2">
      <c r="A6" s="176"/>
      <c r="B6" s="641" t="s">
        <v>65</v>
      </c>
      <c r="C6" s="639"/>
      <c r="D6" s="640"/>
      <c r="E6" s="640"/>
      <c r="F6" s="640"/>
      <c r="G6" s="640"/>
      <c r="H6" s="640"/>
      <c r="I6" s="643"/>
    </row>
    <row r="7" spans="1:9" ht="10.5" customHeight="1" x14ac:dyDescent="0.2">
      <c r="A7" s="644"/>
      <c r="B7" s="637"/>
      <c r="C7" s="640"/>
      <c r="D7" s="640"/>
      <c r="E7" s="640"/>
      <c r="F7" s="640"/>
      <c r="G7" s="640"/>
      <c r="H7" s="640"/>
      <c r="I7" s="643"/>
    </row>
    <row r="8" spans="1:9" ht="42.6" customHeight="1" x14ac:dyDescent="0.2">
      <c r="A8" s="223" t="s">
        <v>66</v>
      </c>
      <c r="B8" s="224" t="s">
        <v>67</v>
      </c>
      <c r="C8" s="636"/>
      <c r="D8" s="636"/>
      <c r="E8" s="636"/>
      <c r="F8" s="636"/>
      <c r="G8" s="636"/>
      <c r="H8" s="636"/>
      <c r="I8" s="645"/>
    </row>
    <row r="9" spans="1:9" ht="54.6" customHeight="1" x14ac:dyDescent="0.2">
      <c r="A9" s="176"/>
      <c r="B9" s="633" t="s">
        <v>127</v>
      </c>
      <c r="C9" s="635"/>
      <c r="D9" s="638"/>
      <c r="E9" s="638"/>
      <c r="F9" s="638"/>
      <c r="G9" s="638"/>
      <c r="H9" s="638"/>
      <c r="I9" s="642"/>
    </row>
    <row r="10" spans="1:9" ht="69" customHeight="1" thickBot="1" x14ac:dyDescent="0.25">
      <c r="A10" s="177"/>
      <c r="B10" s="634" t="s">
        <v>68</v>
      </c>
      <c r="C10" s="639"/>
      <c r="D10" s="640"/>
      <c r="E10" s="640"/>
      <c r="F10" s="640"/>
      <c r="G10" s="640"/>
      <c r="H10" s="640"/>
      <c r="I10" s="643"/>
    </row>
    <row r="11" spans="1:9" ht="13.5" thickBot="1" x14ac:dyDescent="0.25">
      <c r="A11" s="207"/>
      <c r="B11" s="630"/>
      <c r="C11" s="631"/>
      <c r="D11" s="632"/>
      <c r="E11" s="679"/>
      <c r="F11" s="679"/>
      <c r="G11" s="206"/>
      <c r="H11" s="206"/>
      <c r="I11" s="242"/>
    </row>
  </sheetData>
  <mergeCells count="1">
    <mergeCell ref="A2:B2"/>
  </mergeCells>
  <phoneticPr fontId="10" type="noConversion"/>
  <pageMargins left="0.75" right="0.75" top="1" bottom="1" header="0.5" footer="0.5"/>
  <pageSetup paperSize="17"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workbookViewId="0">
      <selection activeCell="M27" sqref="M27"/>
    </sheetView>
  </sheetViews>
  <sheetFormatPr defaultRowHeight="12.75" x14ac:dyDescent="0.2"/>
  <cols>
    <col min="1" max="1" width="8.85546875" customWidth="1"/>
    <col min="2" max="2" width="77.85546875" customWidth="1"/>
    <col min="3" max="3" width="8.28515625" customWidth="1"/>
    <col min="4" max="4" width="4.140625" customWidth="1"/>
    <col min="5" max="5" width="17.28515625" customWidth="1"/>
  </cols>
  <sheetData>
    <row r="1" spans="1:5" ht="16.5" thickBot="1" x14ac:dyDescent="0.3">
      <c r="A1" s="41" t="s">
        <v>124</v>
      </c>
    </row>
    <row r="2" spans="1:5" ht="15.75" thickBot="1" x14ac:dyDescent="0.3">
      <c r="A2" s="744" t="s">
        <v>89</v>
      </c>
      <c r="B2" s="745"/>
      <c r="C2" s="721" t="s">
        <v>90</v>
      </c>
      <c r="D2" s="746"/>
      <c r="E2" s="747"/>
    </row>
    <row r="3" spans="1:5" ht="43.15" customHeight="1" x14ac:dyDescent="0.2">
      <c r="A3" s="17" t="s">
        <v>0</v>
      </c>
      <c r="B3" s="56" t="s">
        <v>1</v>
      </c>
      <c r="C3" s="748" t="s">
        <v>163</v>
      </c>
      <c r="D3" s="749"/>
      <c r="E3" s="600" t="s">
        <v>637</v>
      </c>
    </row>
    <row r="4" spans="1:5" x14ac:dyDescent="0.2">
      <c r="A4" s="7">
        <v>1</v>
      </c>
      <c r="B4" s="57" t="s">
        <v>91</v>
      </c>
      <c r="C4" s="750"/>
      <c r="D4" s="751"/>
      <c r="E4" s="58"/>
    </row>
    <row r="5" spans="1:5" x14ac:dyDescent="0.2">
      <c r="A5" s="4"/>
      <c r="B5" s="59" t="s">
        <v>92</v>
      </c>
      <c r="C5" s="752"/>
      <c r="D5" s="753"/>
      <c r="E5" s="282"/>
    </row>
    <row r="6" spans="1:5" x14ac:dyDescent="0.2">
      <c r="A6" s="4"/>
      <c r="B6" s="60" t="s">
        <v>93</v>
      </c>
      <c r="C6" s="740"/>
      <c r="D6" s="741"/>
      <c r="E6" s="282"/>
    </row>
    <row r="7" spans="1:5" x14ac:dyDescent="0.2">
      <c r="A7" s="7">
        <v>2</v>
      </c>
      <c r="B7" s="57" t="s">
        <v>94</v>
      </c>
      <c r="C7" s="742"/>
      <c r="D7" s="743"/>
      <c r="E7" s="58"/>
    </row>
    <row r="8" spans="1:5" x14ac:dyDescent="0.2">
      <c r="A8" s="4"/>
      <c r="B8" s="59" t="s">
        <v>117</v>
      </c>
      <c r="C8" s="734"/>
      <c r="D8" s="735"/>
      <c r="E8" s="282"/>
    </row>
    <row r="9" spans="1:5" x14ac:dyDescent="0.2">
      <c r="A9" s="4"/>
      <c r="B9" s="61" t="s">
        <v>95</v>
      </c>
      <c r="C9" s="736"/>
      <c r="D9" s="737"/>
      <c r="E9" s="282"/>
    </row>
    <row r="10" spans="1:5" x14ac:dyDescent="0.2">
      <c r="A10" s="4"/>
      <c r="B10" s="61" t="s">
        <v>96</v>
      </c>
      <c r="C10" s="736"/>
      <c r="D10" s="737"/>
      <c r="E10" s="282"/>
    </row>
    <row r="11" spans="1:5" x14ac:dyDescent="0.2">
      <c r="A11" s="4"/>
      <c r="B11" s="59" t="s">
        <v>97</v>
      </c>
      <c r="C11" s="736"/>
      <c r="D11" s="737"/>
      <c r="E11" s="282"/>
    </row>
    <row r="12" spans="1:5" x14ac:dyDescent="0.2">
      <c r="A12" s="4"/>
      <c r="B12" s="59" t="s">
        <v>98</v>
      </c>
      <c r="C12" s="738"/>
      <c r="D12" s="739"/>
      <c r="E12" s="282"/>
    </row>
    <row r="13" spans="1:5" x14ac:dyDescent="0.2">
      <c r="A13" s="9">
        <v>3</v>
      </c>
      <c r="B13" s="62" t="s">
        <v>99</v>
      </c>
      <c r="C13" s="728"/>
      <c r="D13" s="729"/>
      <c r="E13" s="58"/>
    </row>
    <row r="14" spans="1:5" x14ac:dyDescent="0.2">
      <c r="A14" s="63"/>
      <c r="B14" s="64" t="s">
        <v>100</v>
      </c>
      <c r="C14" s="734"/>
      <c r="D14" s="735"/>
      <c r="E14" s="282"/>
    </row>
    <row r="15" spans="1:5" x14ac:dyDescent="0.2">
      <c r="A15" s="63"/>
      <c r="B15" s="65" t="s">
        <v>101</v>
      </c>
      <c r="C15" s="736"/>
      <c r="D15" s="737"/>
      <c r="E15" s="282"/>
    </row>
    <row r="16" spans="1:5" x14ac:dyDescent="0.2">
      <c r="A16" s="63"/>
      <c r="B16" s="66" t="s">
        <v>102</v>
      </c>
      <c r="C16" s="738"/>
      <c r="D16" s="739"/>
      <c r="E16" s="282"/>
    </row>
    <row r="17" spans="1:9" x14ac:dyDescent="0.2">
      <c r="A17" s="9">
        <v>4</v>
      </c>
      <c r="B17" s="67" t="s">
        <v>103</v>
      </c>
      <c r="C17" s="728"/>
      <c r="D17" s="729"/>
      <c r="E17" s="58"/>
    </row>
    <row r="18" spans="1:9" x14ac:dyDescent="0.2">
      <c r="A18" s="4"/>
      <c r="B18" s="68" t="s">
        <v>104</v>
      </c>
      <c r="C18" s="740"/>
      <c r="D18" s="741"/>
      <c r="E18" s="282"/>
    </row>
    <row r="19" spans="1:9" x14ac:dyDescent="0.2">
      <c r="A19" s="7">
        <v>5</v>
      </c>
      <c r="B19" s="69" t="s">
        <v>105</v>
      </c>
      <c r="C19" s="728"/>
      <c r="D19" s="729"/>
      <c r="E19" s="58"/>
    </row>
    <row r="20" spans="1:9" x14ac:dyDescent="0.2">
      <c r="A20" s="4"/>
      <c r="B20" s="68" t="s">
        <v>651</v>
      </c>
      <c r="C20" s="734"/>
      <c r="D20" s="735"/>
      <c r="E20" s="282"/>
      <c r="I20" s="648"/>
    </row>
    <row r="21" spans="1:9" x14ac:dyDescent="0.2">
      <c r="A21" s="5"/>
      <c r="B21" s="68" t="s">
        <v>106</v>
      </c>
      <c r="C21" s="736"/>
      <c r="D21" s="737"/>
      <c r="E21" s="282"/>
      <c r="I21" s="648"/>
    </row>
    <row r="22" spans="1:9" x14ac:dyDescent="0.2">
      <c r="A22" s="5"/>
      <c r="B22" s="68" t="s">
        <v>652</v>
      </c>
      <c r="C22" s="736"/>
      <c r="D22" s="737"/>
      <c r="E22" s="282"/>
    </row>
    <row r="23" spans="1:9" x14ac:dyDescent="0.2">
      <c r="A23" s="5"/>
      <c r="B23" s="68" t="s">
        <v>107</v>
      </c>
      <c r="C23" s="738"/>
      <c r="D23" s="739"/>
      <c r="E23" s="282"/>
    </row>
    <row r="24" spans="1:9" x14ac:dyDescent="0.2">
      <c r="A24" s="7">
        <v>6</v>
      </c>
      <c r="B24" s="70" t="s">
        <v>114</v>
      </c>
      <c r="C24" s="728"/>
      <c r="D24" s="729"/>
      <c r="E24" s="71"/>
    </row>
    <row r="25" spans="1:9" x14ac:dyDescent="0.2">
      <c r="A25" s="4"/>
      <c r="B25" s="72" t="s">
        <v>112</v>
      </c>
      <c r="C25" s="281"/>
      <c r="D25" s="646" t="s">
        <v>644</v>
      </c>
      <c r="E25" s="71"/>
    </row>
    <row r="26" spans="1:9" x14ac:dyDescent="0.2">
      <c r="A26" s="4"/>
      <c r="B26" s="72" t="s">
        <v>115</v>
      </c>
      <c r="C26" s="734"/>
      <c r="D26" s="735"/>
      <c r="E26" s="282"/>
    </row>
    <row r="27" spans="1:9" x14ac:dyDescent="0.2">
      <c r="A27" s="4"/>
      <c r="B27" s="72" t="s">
        <v>116</v>
      </c>
      <c r="C27" s="736"/>
      <c r="D27" s="737"/>
      <c r="E27" s="282"/>
    </row>
    <row r="28" spans="1:9" x14ac:dyDescent="0.2">
      <c r="A28" s="4"/>
      <c r="B28" s="60" t="s">
        <v>113</v>
      </c>
      <c r="C28" s="738"/>
      <c r="D28" s="739"/>
      <c r="E28" s="282"/>
    </row>
    <row r="29" spans="1:9" x14ac:dyDescent="0.2">
      <c r="A29" s="73">
        <v>7</v>
      </c>
      <c r="B29" s="70" t="s">
        <v>108</v>
      </c>
      <c r="C29" s="728"/>
      <c r="D29" s="729"/>
      <c r="E29" s="71"/>
    </row>
    <row r="30" spans="1:9" x14ac:dyDescent="0.2">
      <c r="A30" s="650"/>
      <c r="B30" s="651" t="s">
        <v>653</v>
      </c>
      <c r="C30" s="647"/>
      <c r="D30" s="646" t="s">
        <v>645</v>
      </c>
      <c r="E30" s="654"/>
    </row>
    <row r="31" spans="1:9" x14ac:dyDescent="0.2">
      <c r="A31" s="655">
        <v>8</v>
      </c>
      <c r="B31" s="653" t="s">
        <v>616</v>
      </c>
      <c r="C31" s="730"/>
      <c r="D31" s="731"/>
      <c r="E31" s="652" t="s">
        <v>617</v>
      </c>
    </row>
    <row r="32" spans="1:9" ht="13.5" thickBot="1" x14ac:dyDescent="0.25">
      <c r="A32" s="656"/>
      <c r="B32" s="657" t="s">
        <v>618</v>
      </c>
      <c r="C32" s="732"/>
      <c r="D32" s="733"/>
      <c r="E32" s="649"/>
    </row>
    <row r="34" spans="1:1" x14ac:dyDescent="0.2">
      <c r="A34" t="s">
        <v>109</v>
      </c>
    </row>
    <row r="35" spans="1:1" x14ac:dyDescent="0.2">
      <c r="A35" s="18" t="s">
        <v>141</v>
      </c>
    </row>
    <row r="36" spans="1:1" x14ac:dyDescent="0.2">
      <c r="A36" s="18" t="s">
        <v>128</v>
      </c>
    </row>
    <row r="37" spans="1:1" x14ac:dyDescent="0.2">
      <c r="A37" t="s">
        <v>110</v>
      </c>
    </row>
    <row r="38" spans="1:1" x14ac:dyDescent="0.2">
      <c r="A38" t="s">
        <v>111</v>
      </c>
    </row>
  </sheetData>
  <mergeCells count="20">
    <mergeCell ref="A2:B2"/>
    <mergeCell ref="C2:E2"/>
    <mergeCell ref="C3:D3"/>
    <mergeCell ref="C4:D4"/>
    <mergeCell ref="C5:D5"/>
    <mergeCell ref="C6:D6"/>
    <mergeCell ref="C7:D7"/>
    <mergeCell ref="C8:D8"/>
    <mergeCell ref="C9:D12"/>
    <mergeCell ref="C13:D13"/>
    <mergeCell ref="C14:D16"/>
    <mergeCell ref="C17:D17"/>
    <mergeCell ref="C18:D18"/>
    <mergeCell ref="C19:D19"/>
    <mergeCell ref="C20:D23"/>
    <mergeCell ref="C24:D24"/>
    <mergeCell ref="C31:D31"/>
    <mergeCell ref="C32:D32"/>
    <mergeCell ref="C26:D28"/>
    <mergeCell ref="C29:D29"/>
  </mergeCells>
  <phoneticPr fontId="10" type="noConversion"/>
  <pageMargins left="0.74803149606299213" right="0.74803149606299213" top="0.98425196850393704" bottom="0.78740157480314965" header="0.51181102362204722" footer="0.51181102362204722"/>
  <pageSetup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6"/>
  <sheetViews>
    <sheetView workbookViewId="0">
      <selection activeCell="O26" sqref="O26"/>
    </sheetView>
  </sheetViews>
  <sheetFormatPr defaultRowHeight="12.75" x14ac:dyDescent="0.2"/>
  <cols>
    <col min="1" max="1" width="26.85546875" customWidth="1"/>
    <col min="2" max="2" width="21.140625" customWidth="1"/>
    <col min="6" max="24" width="8.85546875" style="8" customWidth="1"/>
  </cols>
  <sheetData>
    <row r="1" spans="1:24" ht="15.75" x14ac:dyDescent="0.25">
      <c r="A1" s="531" t="s">
        <v>648</v>
      </c>
      <c r="B1" s="531"/>
    </row>
    <row r="2" spans="1:24" ht="13.5" thickBot="1" x14ac:dyDescent="0.25">
      <c r="A2" s="532"/>
      <c r="B2" s="532"/>
    </row>
    <row r="3" spans="1:24" s="43" customFormat="1" ht="38.25" x14ac:dyDescent="0.2">
      <c r="A3" s="658" t="s">
        <v>69</v>
      </c>
      <c r="B3" s="659" t="s">
        <v>649</v>
      </c>
      <c r="C3" s="44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x14ac:dyDescent="0.2">
      <c r="A4" s="533"/>
      <c r="B4" s="534"/>
    </row>
    <row r="5" spans="1:24" x14ac:dyDescent="0.2">
      <c r="A5" s="606"/>
      <c r="B5" s="535" t="s">
        <v>70</v>
      </c>
    </row>
    <row r="6" spans="1:24" x14ac:dyDescent="0.2">
      <c r="A6" s="533"/>
      <c r="B6" s="534"/>
    </row>
    <row r="7" spans="1:24" x14ac:dyDescent="0.2">
      <c r="A7" s="606"/>
      <c r="B7" s="535" t="s">
        <v>71</v>
      </c>
    </row>
    <row r="8" spans="1:24" x14ac:dyDescent="0.2">
      <c r="A8" s="533"/>
      <c r="B8" s="535"/>
    </row>
    <row r="9" spans="1:24" x14ac:dyDescent="0.2">
      <c r="A9" s="606"/>
      <c r="B9" s="535" t="s">
        <v>667</v>
      </c>
    </row>
    <row r="10" spans="1:24" x14ac:dyDescent="0.2">
      <c r="A10" s="533"/>
      <c r="B10" s="534"/>
    </row>
    <row r="11" spans="1:24" x14ac:dyDescent="0.2">
      <c r="A11" s="606"/>
      <c r="B11" s="535" t="s">
        <v>666</v>
      </c>
    </row>
    <row r="12" spans="1:24" x14ac:dyDescent="0.2">
      <c r="A12" s="533"/>
      <c r="B12" s="534"/>
    </row>
    <row r="13" spans="1:24" x14ac:dyDescent="0.2">
      <c r="A13" s="606"/>
      <c r="B13" s="535" t="s">
        <v>665</v>
      </c>
    </row>
    <row r="14" spans="1:24" x14ac:dyDescent="0.2">
      <c r="A14" s="533"/>
      <c r="B14" s="534"/>
    </row>
    <row r="15" spans="1:24" ht="13.5" thickBot="1" x14ac:dyDescent="0.25">
      <c r="A15" s="607"/>
      <c r="B15" s="536" t="s">
        <v>664</v>
      </c>
    </row>
    <row r="36" spans="5:5" x14ac:dyDescent="0.2">
      <c r="E36" s="8"/>
    </row>
  </sheetData>
  <phoneticPr fontId="10" type="noConversion"/>
  <pageMargins left="0.75" right="0.75" top="1" bottom="1" header="0.5" footer="0.5"/>
  <pageSetup orientation="portrait" r:id="rId1"/>
  <headerFooter differentFirst="1" alignWithMargins="0">
    <oddHeader>&amp;R&amp;"Arial,Regular"&amp;12UNCLASSIFIED</oddHeader>
    <firstHeader>&amp;R&amp;"Arial,Regular"&amp;12UNCLASSIFIED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workbookViewId="0">
      <selection activeCell="J23" sqref="J23"/>
    </sheetView>
  </sheetViews>
  <sheetFormatPr defaultRowHeight="12.75" x14ac:dyDescent="0.2"/>
  <cols>
    <col min="1" max="1" width="28.28515625" customWidth="1"/>
    <col min="2" max="2" width="64.140625" customWidth="1"/>
    <col min="3" max="3" width="21.28515625" style="45" customWidth="1"/>
  </cols>
  <sheetData>
    <row r="1" spans="1:3" ht="15.75" x14ac:dyDescent="0.25">
      <c r="A1" s="754" t="s">
        <v>123</v>
      </c>
      <c r="B1" s="754"/>
    </row>
    <row r="2" spans="1:3" ht="13.5" thickBot="1" x14ac:dyDescent="0.25"/>
    <row r="3" spans="1:3" ht="15.75" thickBot="1" x14ac:dyDescent="0.3">
      <c r="A3" s="744" t="s">
        <v>72</v>
      </c>
      <c r="B3" s="755"/>
      <c r="C3" s="119" t="s">
        <v>73</v>
      </c>
    </row>
    <row r="4" spans="1:3" x14ac:dyDescent="0.2">
      <c r="A4" s="1" t="s">
        <v>0</v>
      </c>
      <c r="B4" s="2" t="s">
        <v>1</v>
      </c>
      <c r="C4" s="46" t="s">
        <v>164</v>
      </c>
    </row>
    <row r="5" spans="1:3" x14ac:dyDescent="0.2">
      <c r="A5" s="47" t="s">
        <v>74</v>
      </c>
      <c r="B5" s="3" t="s">
        <v>75</v>
      </c>
      <c r="C5" s="288"/>
    </row>
    <row r="6" spans="1:3" ht="13.5" thickBot="1" x14ac:dyDescent="0.25">
      <c r="A6" s="120"/>
      <c r="B6" s="121" t="s">
        <v>544</v>
      </c>
      <c r="C6" s="289"/>
    </row>
    <row r="9" spans="1:3" s="42" customFormat="1" x14ac:dyDescent="0.2">
      <c r="A9" s="42" t="s">
        <v>545</v>
      </c>
      <c r="C9" s="48"/>
    </row>
    <row r="11" spans="1:3" ht="15" x14ac:dyDescent="0.2">
      <c r="B11" s="49"/>
      <c r="C11" s="50"/>
    </row>
    <row r="12" spans="1:3" ht="15" x14ac:dyDescent="0.2">
      <c r="B12" s="49"/>
      <c r="C12" s="50"/>
    </row>
    <row r="13" spans="1:3" ht="15" x14ac:dyDescent="0.2">
      <c r="B13" s="49"/>
      <c r="C13" s="50"/>
    </row>
    <row r="14" spans="1:3" ht="15" x14ac:dyDescent="0.2">
      <c r="B14" s="49"/>
      <c r="C14" s="50"/>
    </row>
    <row r="15" spans="1:3" ht="15" x14ac:dyDescent="0.2">
      <c r="B15" s="49"/>
      <c r="C15" s="50"/>
    </row>
    <row r="16" spans="1:3" ht="15" x14ac:dyDescent="0.2">
      <c r="B16" s="49"/>
      <c r="C16" s="50"/>
    </row>
    <row r="17" spans="2:3" ht="15" x14ac:dyDescent="0.2">
      <c r="B17" s="49"/>
      <c r="C17" s="50"/>
    </row>
  </sheetData>
  <mergeCells count="2">
    <mergeCell ref="A1:B1"/>
    <mergeCell ref="A3:B3"/>
  </mergeCells>
  <phoneticPr fontId="10" type="noConversion"/>
  <pageMargins left="0.75" right="0.75" top="1" bottom="1" header="0.5" footer="0.5"/>
  <pageSetup orientation="landscape" r:id="rId1"/>
  <headerFooter differentFirst="1" alignWithMargins="0">
    <oddHeader>&amp;R&amp;"Arial,Regular"&amp;12UNCLASSIFIED</oddHeader>
    <firstHeader>&amp;R&amp;"Arial,Regular"&amp;12UNCLASSIFIED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1c6660ea-ef95-4759-b766-f1db6a77757b</TitusGUID>
  <TitusMetadata xmlns="">eyJucyI6Imh0dHA6XC9cL3d3dy50aXR1cy5jb21cL25zXC9DYW5hZGEgUmV2ZW51ZSBBZ2VuY3kiLCJwcm9wcyI6W3sibiI6IlNlY3VyaXR5Q2xhc3NpZmljYXRpb25MZXZlbCIsInZhbHMiOlt7InZhbHVlIjoiVU5DTEFTU0lGSUVEIn1dfSx7Im4iOiJMYW5ndWFnZVNlbGVjdGlvbiIsInZhbHMiOlt7InZhbHVlIjoiRU5HTElTSCJ9XX0seyJuIjoiVklTVUFMTUFSS0lOR1MiLCJ2YWxzIjpbeyJ2YWx1ZSI6IllFUyJ9XX1dfQ==</TitusMetadata>
</titus>
</file>

<file path=customXml/itemProps1.xml><?xml version="1.0" encoding="utf-8"?>
<ds:datastoreItem xmlns:ds="http://schemas.openxmlformats.org/officeDocument/2006/customXml" ds:itemID="{609C120B-D78C-4934-B03B-6AA8E5AB621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Table A-Flat Form Pricing</vt:lpstr>
      <vt:lpstr>Table A1-Flat Form Digital</vt:lpstr>
      <vt:lpstr>Table B-Batch Card Pricing</vt:lpstr>
      <vt:lpstr>Table C-NCR Pricing</vt:lpstr>
      <vt:lpstr>Table D-Shipping</vt:lpstr>
      <vt:lpstr>Table E-Remittance Booklets</vt:lpstr>
      <vt:lpstr>Table F-Personalization</vt:lpstr>
      <vt:lpstr>Table G-Percentage Increase</vt:lpstr>
      <vt:lpstr>Table H-Author's Alterations</vt:lpstr>
      <vt:lpstr>Table I - Poster</vt:lpstr>
      <vt:lpstr>Table J - Pricing Evaluation </vt:lpstr>
      <vt:lpstr>Scenarios 1-20</vt:lpstr>
      <vt:lpstr>Scenarios 21-23</vt:lpstr>
      <vt:lpstr>Scenarios 24-26</vt:lpstr>
      <vt:lpstr>Scenarios 27-30</vt:lpstr>
      <vt:lpstr>Scenario 31</vt:lpstr>
      <vt:lpstr>Scenarios 32-33</vt:lpstr>
      <vt:lpstr>'Scenarios 1-20'!Print_Area</vt:lpstr>
      <vt:lpstr>'Scenarios 21-23'!Print_Area</vt:lpstr>
      <vt:lpstr>'Scenarios 24-26'!Print_Area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G</dc:creator>
  <cp:keywords>SecurityClassificationLevel - UNCLASSIFIED, Creator - Hawes, Kevin, EventDateandTime - 2023-06-29 at 11:15:00 AM, EventDateandTime - 2023-06-29 at 1:39:22 PM, EventDateandTime - 2023-06-29 at 2:06:05 PM, EventDateandTime - 2023-07-04 at 9:15:15 AM, EventDateandTime - 2024-01-10 at 3:24:42 PM, EventDateandTime - 2024-01-11 at 10:53:06 AM, EventDateandTime - 2024-01-11 at 11:03:14 AM, EventDateandTime - 2024-01-11 at 11:08:59 AM, EventDateandTime - 2024-02-13 at 7:58:51 AM, EventDateandTime - 2024-04-05 at 8:02:24 AM, EventDateandTime - 2024-04-05 at 8:05:00 AM</cp:keywords>
  <cp:lastModifiedBy>Hawes, Kevin</cp:lastModifiedBy>
  <cp:lastPrinted>2020-03-12T14:58:36Z</cp:lastPrinted>
  <dcterms:created xsi:type="dcterms:W3CDTF">2005-04-27T18:56:18Z</dcterms:created>
  <dcterms:modified xsi:type="dcterms:W3CDTF">2024-04-05T12:05:00Z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1c6660ea-ef95-4759-b766-f1db6a77757b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YES</vt:lpwstr>
  </property>
</Properties>
</file>