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J:\Dir Comptabilité\Approvisionnements\02_Processus d'approvisionnement (projets)\Appel d'offres\DDP-24-1585 Gestion des matières recyclables\02_Supports de DDP\Addenda\"/>
    </mc:Choice>
  </mc:AlternateContent>
  <xr:revisionPtr revIDLastSave="0" documentId="13_ncr:1_{20A0225C-9A20-4C52-9484-53DA95F677E2}" xr6:coauthVersionLast="47" xr6:coauthVersionMax="47" xr10:uidLastSave="{00000000-0000-0000-0000-000000000000}"/>
  <bookViews>
    <workbookView xWindow="-110" yWindow="-110" windowWidth="22780" windowHeight="14660" xr2:uid="{D93C2388-6EB8-4749-B18E-E00655451E46}"/>
  </bookViews>
  <sheets>
    <sheet name="Part A &amp; B - Rates" sheetId="1" r:id="rId1"/>
  </sheets>
  <definedNames>
    <definedName name="_Hlk159935217" localSheetId="0">'Part A &amp; B - Rates'!$C$56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4" i="1" l="1"/>
  <c r="F43" i="1"/>
  <c r="F42" i="1"/>
  <c r="F41" i="1"/>
  <c r="F40" i="1"/>
  <c r="F39" i="1"/>
  <c r="F45" i="1" l="1"/>
  <c r="J34" i="1"/>
  <c r="J33" i="1"/>
  <c r="J32" i="1"/>
  <c r="J31" i="1"/>
  <c r="J30" i="1"/>
  <c r="J29" i="1"/>
  <c r="J28" i="1"/>
  <c r="J27" i="1"/>
  <c r="J26" i="1"/>
  <c r="J25" i="1"/>
  <c r="J15" i="1"/>
  <c r="J19" i="1"/>
  <c r="J17" i="1"/>
  <c r="J11" i="1"/>
  <c r="J35" i="1" l="1"/>
  <c r="E49" i="1" s="1"/>
  <c r="E51" i="1" l="1"/>
  <c r="E50" i="1"/>
  <c r="J18" i="1"/>
  <c r="J14" i="1"/>
  <c r="J13" i="1"/>
  <c r="J12" i="1"/>
  <c r="J20" i="1" s="1"/>
  <c r="D49" i="1" s="1"/>
  <c r="D50" i="1" l="1"/>
  <c r="F50" i="1" s="1"/>
  <c r="D51" i="1"/>
  <c r="F51" i="1" s="1"/>
  <c r="F49" i="1"/>
  <c r="F52" i="1" l="1"/>
</calcChain>
</file>

<file path=xl/sharedStrings.xml><?xml version="1.0" encoding="utf-8"?>
<sst xmlns="http://schemas.openxmlformats.org/spreadsheetml/2006/main" count="135" uniqueCount="69">
  <si>
    <t>Roll off</t>
  </si>
  <si>
    <t>Front load</t>
  </si>
  <si>
    <t>Total</t>
  </si>
  <si>
    <t>N/A</t>
  </si>
  <si>
    <t>Name of the Proponent</t>
  </si>
  <si>
    <t>Part A - Rates - Recurring Services</t>
  </si>
  <si>
    <t>Partie B - Rates - On-Demand Services</t>
  </si>
  <si>
    <t>Item</t>
  </si>
  <si>
    <t>Included</t>
  </si>
  <si>
    <t>Compactors</t>
  </si>
  <si>
    <t>Containers</t>
  </si>
  <si>
    <t>30 yd3</t>
  </si>
  <si>
    <t>8 yd3</t>
  </si>
  <si>
    <t>4 yd3</t>
  </si>
  <si>
    <t>2 yd3</t>
  </si>
  <si>
    <t>Scheduled Collections During Summer (May 1 to October 31 = 184 days)</t>
  </si>
  <si>
    <t>Scheduled Collections During Winter (November 1 to April 30 = 181 days)</t>
  </si>
  <si>
    <t>Option 1
Estimated cost of additional period 
(1 year)</t>
  </si>
  <si>
    <t>Estimated annual cost</t>
  </si>
  <si>
    <t>Estimated cost of initial contract term</t>
  </si>
  <si>
    <t>Recurring services</t>
  </si>
  <si>
    <t>On-demand services</t>
  </si>
  <si>
    <t>Estimated total contract cost</t>
  </si>
  <si>
    <t>Estimated total annual cost</t>
  </si>
  <si>
    <r>
      <t xml:space="preserve">Unit price per collection </t>
    </r>
    <r>
      <rPr>
        <b/>
        <vertAlign val="superscript"/>
        <sz val="10"/>
        <rFont val="Calibri"/>
        <family val="2"/>
        <scheme val="minor"/>
      </rPr>
      <t>3</t>
    </r>
  </si>
  <si>
    <r>
      <t xml:space="preserve">Estimated total number of collections (per year) </t>
    </r>
    <r>
      <rPr>
        <b/>
        <vertAlign val="superscript"/>
        <sz val="10"/>
        <rFont val="Calibri"/>
        <family val="2"/>
        <scheme val="minor"/>
      </rPr>
      <t>1</t>
    </r>
  </si>
  <si>
    <t>Type of equipment</t>
  </si>
  <si>
    <t>Volume of equipment</t>
  </si>
  <si>
    <t>Equipment concerned</t>
  </si>
  <si>
    <t xml:space="preserve">The estimated total number of collections is calculated based on the figures provided in Schedule 1A. The estimates provided are solely for the purpose of evaluating the Price criterion of the Proposal. The prices indicated in the Estimated Annual Cost column do not represent a binding commitment on the part of the Company for the provision the services at such values.  </t>
  </si>
  <si>
    <t xml:space="preserve">The collection unit price must include all costs necessary for the performance of the Services, as well as the provision of the Equipment. Unit prices shall remain firm for the duration of the Agreement. </t>
  </si>
  <si>
    <t>The Summary of Costs is an estimate by the Company solely for the purpose of evaluating the Price criterion of the Proposal.  The prices indicated do not in any way represent a binding commitment on the part of the Company for the provision of the services at such values.</t>
  </si>
  <si>
    <t xml:space="preserve">The annual weight (tons) is an estimate by the Company solely for the purpose of evaluating the Price criterion of the Proposal.  The prices indicated in the Estimated Annual Cost column do not represent a binding commitment on the part of the Company for the provision of the services at such values.  </t>
  </si>
  <si>
    <t>Compost Bin</t>
  </si>
  <si>
    <t>240 L</t>
  </si>
  <si>
    <t>Non</t>
  </si>
  <si>
    <t>Oui</t>
  </si>
  <si>
    <r>
      <t xml:space="preserve">Estimated total number of rental weeks </t>
    </r>
    <r>
      <rPr>
        <b/>
        <vertAlign val="superscript"/>
        <sz val="10"/>
        <rFont val="Calibri"/>
        <family val="2"/>
        <scheme val="minor"/>
      </rPr>
      <t>5</t>
    </r>
    <r>
      <rPr>
        <b/>
        <sz val="10"/>
        <rFont val="Calibri"/>
        <family val="2"/>
        <scheme val="minor"/>
      </rPr>
      <t xml:space="preserve"> 
(per year)</t>
    </r>
  </si>
  <si>
    <t>Disposal of recyclable and compostable materials
(price per ton)</t>
  </si>
  <si>
    <t>Container rental and On-Demand collection</t>
  </si>
  <si>
    <t>40 yd3</t>
  </si>
  <si>
    <t>25 yd3</t>
  </si>
  <si>
    <t>20 yd3</t>
  </si>
  <si>
    <t>6 yd3</t>
  </si>
  <si>
    <t>240 Liters</t>
  </si>
  <si>
    <t>Open container</t>
  </si>
  <si>
    <t>Container
(paper, cardboard, glass, plastic, metal)</t>
  </si>
  <si>
    <t xml:space="preserve">Traitement des matières recyclables et compostables </t>
  </si>
  <si>
    <t>Compost</t>
  </si>
  <si>
    <t>Disposal cost
(per ton)</t>
  </si>
  <si>
    <r>
      <t xml:space="preserve">Estimated total number of tons of recyclable and compostable materials to be disposed </t>
    </r>
    <r>
      <rPr>
        <b/>
        <vertAlign val="superscript"/>
        <sz val="10"/>
        <rFont val="Calibri"/>
        <family val="2"/>
        <scheme val="minor"/>
      </rPr>
      <t>2</t>
    </r>
    <r>
      <rPr>
        <b/>
        <sz val="10"/>
        <rFont val="Calibri"/>
        <family val="2"/>
        <scheme val="minor"/>
      </rPr>
      <t xml:space="preserve">
(per year)</t>
    </r>
  </si>
  <si>
    <t>Type of recyclable materials</t>
  </si>
  <si>
    <t>Paper, cardboard, glass, plastic, metal</t>
  </si>
  <si>
    <t>Metal and wood</t>
  </si>
  <si>
    <t>Construction, Renovation and Demolition materials (CRD)</t>
  </si>
  <si>
    <r>
      <t>Summary of costs</t>
    </r>
    <r>
      <rPr>
        <b/>
        <vertAlign val="superscript"/>
        <sz val="12"/>
        <color theme="1"/>
        <rFont val="Calibri"/>
        <family val="2"/>
        <scheme val="minor"/>
      </rPr>
      <t>7</t>
    </r>
  </si>
  <si>
    <t xml:space="preserve">The total number of On-Demand collections is an estimate by the Company solely for the purpose of evaluating the Price criterion of the Proposal.  The prices indicated in the Estimated annual cost column do not represent a binding commitment on the part of the Company for the provision of the services at such values.  </t>
  </si>
  <si>
    <t>The total number of On-Demand rental weeks is only an estimate by the Company for the purposes of evaluating the Proposal for the Price criterion. The prices indicated in the Estimated annual cost column do not represent a binding commitment on the part of the Company for the provision of the services at such values.</t>
  </si>
  <si>
    <t>The weekly rental price may be used proportionally when calculating a price for a period of less than 1 week.</t>
  </si>
  <si>
    <t>Contaminated compactor collection</t>
  </si>
  <si>
    <t>Contaminated container collection</t>
  </si>
  <si>
    <t>Container for metal</t>
  </si>
  <si>
    <t>Recyclable and compostable materials disposal costs
Are they included in the unit price per collection?</t>
  </si>
  <si>
    <r>
      <t xml:space="preserve">Weekly rental rates </t>
    </r>
    <r>
      <rPr>
        <b/>
        <vertAlign val="superscript"/>
        <sz val="10"/>
        <rFont val="Calibri"/>
        <family val="2"/>
        <scheme val="minor"/>
      </rPr>
      <t>6</t>
    </r>
  </si>
  <si>
    <r>
      <t xml:space="preserve">Estimated total number of collection (per year) </t>
    </r>
    <r>
      <rPr>
        <b/>
        <vertAlign val="superscript"/>
        <sz val="10"/>
        <rFont val="Calibri"/>
        <family val="2"/>
        <scheme val="minor"/>
      </rPr>
      <t>4</t>
    </r>
  </si>
  <si>
    <r>
      <t xml:space="preserve">Estimated total number of tons of recyclable and compostable materials to be disposed of </t>
    </r>
    <r>
      <rPr>
        <b/>
        <vertAlign val="superscript"/>
        <sz val="10"/>
        <rFont val="Calibri"/>
        <family val="2"/>
        <scheme val="minor"/>
      </rPr>
      <t>2</t>
    </r>
    <r>
      <rPr>
        <b/>
        <sz val="10"/>
        <rFont val="Calibri"/>
        <family val="2"/>
        <scheme val="minor"/>
      </rPr>
      <t xml:space="preserve">
(per year)</t>
    </r>
  </si>
  <si>
    <t>Monthly rental Cost</t>
  </si>
  <si>
    <t>SCHEDULE 9
PRICING
DDP-24-1581 - Recyclable Materials Management</t>
  </si>
  <si>
    <r>
      <t xml:space="preserve">Front load, Low Profile
</t>
    </r>
    <r>
      <rPr>
        <sz val="10"/>
        <color rgb="FFFF0000"/>
        <rFont val="Calibri"/>
        <family val="2"/>
        <scheme val="minor"/>
      </rPr>
      <t>or
Slant - Low profile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</si>
</sst>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 #,##0.00_)\ &quot;$&quot;_ ;_ * \(#,##0.00\)\ &quot;$&quot;_ ;_ * &quot;-&quot;??_)\ &quot;$&quot;_ ;_ @_ "/>
  </numFmts>
  <fonts count="17" x14ac:knownFonts="1">
    <font>
      <sz val="11"/>
      <color theme="1"/>
      <name val="Calibri"/>
      <family val="2"/>
      <scheme val="minor"/>
    </font>
    <font>
      <b/>
      <sz val="12"/>
      <color theme="1"/>
      <name val="Calibri"/>
      <family val="2"/>
      <scheme val="minor"/>
    </font>
    <font>
      <b/>
      <sz val="14"/>
      <color theme="1"/>
      <name val="Calibri"/>
      <family val="2"/>
      <scheme val="minor"/>
    </font>
    <font>
      <sz val="11"/>
      <color theme="1"/>
      <name val="Calibri"/>
      <family val="2"/>
      <scheme val="minor"/>
    </font>
    <font>
      <b/>
      <sz val="11"/>
      <color theme="1"/>
      <name val="Calibri"/>
      <family val="2"/>
      <scheme val="minor"/>
    </font>
    <font>
      <b/>
      <sz val="10"/>
      <name val="Calibri"/>
      <family val="2"/>
      <scheme val="minor"/>
    </font>
    <font>
      <b/>
      <vertAlign val="superscript"/>
      <sz val="10"/>
      <name val="Calibri"/>
      <family val="2"/>
      <scheme val="minor"/>
    </font>
    <font>
      <sz val="10"/>
      <name val="Calibri"/>
      <family val="2"/>
      <scheme val="minor"/>
    </font>
    <font>
      <sz val="10"/>
      <color rgb="FF000000"/>
      <name val="Calibri"/>
      <family val="2"/>
      <scheme val="minor"/>
    </font>
    <font>
      <b/>
      <sz val="10"/>
      <color rgb="FF000000"/>
      <name val="Calibri"/>
      <family val="2"/>
      <scheme val="minor"/>
    </font>
    <font>
      <b/>
      <sz val="10"/>
      <color theme="1"/>
      <name val="Calibri"/>
      <family val="2"/>
      <scheme val="minor"/>
    </font>
    <font>
      <i/>
      <vertAlign val="superscript"/>
      <sz val="10"/>
      <color rgb="FF000000"/>
      <name val="Calibri"/>
      <family val="2"/>
      <scheme val="minor"/>
    </font>
    <font>
      <vertAlign val="superscript"/>
      <sz val="10"/>
      <color rgb="FF000000"/>
      <name val="Calibri"/>
      <family val="2"/>
      <scheme val="minor"/>
    </font>
    <font>
      <vertAlign val="superscript"/>
      <sz val="11"/>
      <color theme="1"/>
      <name val="Calibri"/>
      <family val="2"/>
      <scheme val="minor"/>
    </font>
    <font>
      <i/>
      <sz val="10"/>
      <name val="Calibri"/>
      <family val="2"/>
      <scheme val="minor"/>
    </font>
    <font>
      <b/>
      <vertAlign val="superscript"/>
      <sz val="12"/>
      <color theme="1"/>
      <name val="Calibri"/>
      <family val="2"/>
      <scheme val="minor"/>
    </font>
    <font>
      <sz val="10"/>
      <color rgb="FFFF0000"/>
      <name val="Calibri"/>
      <family val="2"/>
      <scheme val="minor"/>
    </font>
  </fonts>
  <fills count="5">
    <fill>
      <patternFill patternType="none"/>
    </fill>
    <fill>
      <patternFill patternType="gray125"/>
    </fill>
    <fill>
      <patternFill patternType="solid">
        <fgColor rgb="FFFFFFFF"/>
        <bgColor indexed="64"/>
      </patternFill>
    </fill>
    <fill>
      <patternFill patternType="solid">
        <fgColor rgb="FFF7CAAC"/>
        <bgColor indexed="64"/>
      </patternFill>
    </fill>
    <fill>
      <patternFill patternType="solid">
        <fgColor theme="8" tint="0.59999389629810485"/>
        <bgColor indexed="64"/>
      </patternFill>
    </fill>
  </fills>
  <borders count="62">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medium">
        <color indexed="64"/>
      </left>
      <right style="medium">
        <color indexed="64"/>
      </right>
      <top style="thin">
        <color indexed="64"/>
      </top>
      <bottom style="medium">
        <color indexed="64"/>
      </bottom>
      <diagonal/>
    </border>
    <border>
      <left style="thick">
        <color indexed="64"/>
      </left>
      <right style="thick">
        <color indexed="64"/>
      </right>
      <top style="thick">
        <color indexed="64"/>
      </top>
      <bottom style="thick">
        <color indexed="64"/>
      </bottom>
      <diagonal/>
    </border>
    <border>
      <left/>
      <right style="thick">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thin">
        <color indexed="64"/>
      </top>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s>
  <cellStyleXfs count="2">
    <xf numFmtId="0" fontId="0" fillId="0" borderId="0"/>
    <xf numFmtId="44" fontId="3" fillId="0" borderId="0" applyFont="0" applyFill="0" applyBorder="0" applyAlignment="0" applyProtection="0"/>
  </cellStyleXfs>
  <cellXfs count="159">
    <xf numFmtId="0" fontId="0" fillId="0" borderId="0" xfId="0"/>
    <xf numFmtId="0" fontId="0" fillId="0" borderId="12" xfId="0" applyBorder="1"/>
    <xf numFmtId="44" fontId="4" fillId="0" borderId="11" xfId="1" applyFont="1" applyBorder="1" applyAlignment="1">
      <alignment horizontal="right" vertical="center"/>
    </xf>
    <xf numFmtId="44" fontId="4" fillId="0" borderId="1" xfId="0" applyNumberFormat="1" applyFont="1" applyBorder="1"/>
    <xf numFmtId="0" fontId="5" fillId="0" borderId="1"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8" xfId="0" applyFont="1" applyBorder="1" applyAlignment="1">
      <alignment horizontal="center" vertical="center" wrapText="1"/>
    </xf>
    <xf numFmtId="0" fontId="8" fillId="2" borderId="34" xfId="0" applyFont="1" applyFill="1" applyBorder="1" applyAlignment="1">
      <alignment horizontal="center" vertical="center" wrapText="1"/>
    </xf>
    <xf numFmtId="0" fontId="8" fillId="2" borderId="35" xfId="0" applyFont="1" applyFill="1" applyBorder="1" applyAlignment="1">
      <alignment horizontal="center" vertical="center" wrapText="1"/>
    </xf>
    <xf numFmtId="44" fontId="9" fillId="0" borderId="11" xfId="1" applyFont="1" applyBorder="1" applyAlignment="1">
      <alignment horizontal="right" vertical="center" wrapText="1"/>
    </xf>
    <xf numFmtId="0" fontId="5" fillId="0" borderId="16" xfId="0" applyFont="1" applyBorder="1" applyAlignment="1">
      <alignment horizontal="center" vertical="center" wrapText="1"/>
    </xf>
    <xf numFmtId="0" fontId="8" fillId="2" borderId="28" xfId="0" applyFont="1" applyFill="1" applyBorder="1" applyAlignment="1">
      <alignment vertical="center" wrapText="1"/>
    </xf>
    <xf numFmtId="0" fontId="8" fillId="2" borderId="14" xfId="0" applyFont="1" applyFill="1" applyBorder="1" applyAlignment="1">
      <alignment horizontal="center" vertical="center" wrapText="1"/>
    </xf>
    <xf numFmtId="0" fontId="8" fillId="2" borderId="15" xfId="0" applyFont="1" applyFill="1" applyBorder="1" applyAlignment="1">
      <alignment horizontal="center" vertical="center" wrapText="1"/>
    </xf>
    <xf numFmtId="44" fontId="9" fillId="0" borderId="16" xfId="1" applyFont="1" applyBorder="1" applyAlignment="1">
      <alignment horizontal="right" vertical="center" wrapText="1"/>
    </xf>
    <xf numFmtId="0" fontId="5" fillId="0" borderId="43" xfId="0" applyFont="1" applyBorder="1" applyAlignment="1">
      <alignment horizontal="center" vertical="center" wrapText="1"/>
    </xf>
    <xf numFmtId="0" fontId="8" fillId="2" borderId="29" xfId="0" applyFont="1" applyFill="1" applyBorder="1" applyAlignment="1">
      <alignment vertical="center" wrapText="1"/>
    </xf>
    <xf numFmtId="0" fontId="8" fillId="2" borderId="32" xfId="0" applyFont="1" applyFill="1" applyBorder="1" applyAlignment="1">
      <alignment horizontal="center" vertical="center" wrapText="1"/>
    </xf>
    <xf numFmtId="0" fontId="8" fillId="2" borderId="23" xfId="0" applyFont="1" applyFill="1" applyBorder="1" applyAlignment="1">
      <alignment horizontal="center" vertical="center" wrapText="1"/>
    </xf>
    <xf numFmtId="0" fontId="5" fillId="0" borderId="10" xfId="0" applyFont="1" applyBorder="1" applyAlignment="1">
      <alignment horizontal="center" vertical="center" wrapText="1"/>
    </xf>
    <xf numFmtId="0" fontId="8" fillId="2" borderId="6" xfId="0" applyFont="1" applyFill="1" applyBorder="1" applyAlignment="1">
      <alignment vertical="center" wrapText="1"/>
    </xf>
    <xf numFmtId="0" fontId="8" fillId="2" borderId="44"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8" fillId="2" borderId="29" xfId="0" applyFont="1" applyFill="1" applyBorder="1" applyAlignment="1">
      <alignment horizontal="center" vertical="center" wrapText="1"/>
    </xf>
    <xf numFmtId="0" fontId="8" fillId="2" borderId="30" xfId="0" applyFont="1" applyFill="1" applyBorder="1" applyAlignment="1">
      <alignment vertical="center" wrapText="1"/>
    </xf>
    <xf numFmtId="0" fontId="8" fillId="2" borderId="28" xfId="0" applyFont="1" applyFill="1" applyBorder="1" applyAlignment="1">
      <alignment horizontal="center" vertical="center" wrapText="1"/>
    </xf>
    <xf numFmtId="0" fontId="8" fillId="2" borderId="22" xfId="0" applyFont="1" applyFill="1" applyBorder="1" applyAlignment="1">
      <alignment vertical="center" wrapText="1"/>
    </xf>
    <xf numFmtId="0" fontId="8" fillId="2" borderId="6" xfId="0" applyFont="1" applyFill="1" applyBorder="1" applyAlignment="1">
      <alignment horizontal="center" vertical="center" wrapText="1"/>
    </xf>
    <xf numFmtId="0" fontId="10" fillId="0" borderId="12" xfId="0" applyFont="1" applyBorder="1"/>
    <xf numFmtId="0" fontId="5" fillId="0" borderId="37"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9" xfId="0" applyFont="1" applyBorder="1" applyAlignment="1">
      <alignment horizontal="center" vertical="center" wrapText="1"/>
    </xf>
    <xf numFmtId="0" fontId="8" fillId="2" borderId="26" xfId="0" applyFont="1" applyFill="1" applyBorder="1" applyAlignment="1">
      <alignment vertical="center" wrapText="1"/>
    </xf>
    <xf numFmtId="0" fontId="8" fillId="2" borderId="27" xfId="0" applyFont="1" applyFill="1" applyBorder="1" applyAlignment="1">
      <alignment horizontal="center" vertical="center" wrapText="1"/>
    </xf>
    <xf numFmtId="0" fontId="8" fillId="2" borderId="18" xfId="0" applyFont="1" applyFill="1" applyBorder="1" applyAlignment="1">
      <alignment vertical="center" wrapText="1"/>
    </xf>
    <xf numFmtId="0" fontId="8" fillId="2" borderId="45" xfId="0" applyFont="1" applyFill="1" applyBorder="1" applyAlignment="1">
      <alignment vertical="center" wrapText="1"/>
    </xf>
    <xf numFmtId="0" fontId="8" fillId="2" borderId="46" xfId="0" applyFont="1" applyFill="1" applyBorder="1" applyAlignment="1">
      <alignment vertical="center" wrapText="1"/>
    </xf>
    <xf numFmtId="0" fontId="12" fillId="0" borderId="0" xfId="0" applyFont="1" applyAlignment="1">
      <alignment vertical="center"/>
    </xf>
    <xf numFmtId="0" fontId="8" fillId="2" borderId="42" xfId="0" applyFont="1" applyFill="1" applyBorder="1" applyAlignment="1">
      <alignment vertical="center" wrapText="1"/>
    </xf>
    <xf numFmtId="0" fontId="5" fillId="0" borderId="11" xfId="0" applyFont="1" applyBorder="1" applyAlignment="1">
      <alignment horizontal="center" vertical="center" wrapText="1"/>
    </xf>
    <xf numFmtId="0" fontId="8" fillId="2" borderId="11" xfId="0" applyFont="1" applyFill="1" applyBorder="1" applyAlignment="1">
      <alignment vertical="center" wrapText="1"/>
    </xf>
    <xf numFmtId="0" fontId="8" fillId="2" borderId="16" xfId="0" applyFont="1" applyFill="1" applyBorder="1" applyAlignment="1">
      <alignment vertical="center" wrapText="1"/>
    </xf>
    <xf numFmtId="0" fontId="8" fillId="2" borderId="53" xfId="0" applyFont="1" applyFill="1" applyBorder="1" applyAlignment="1">
      <alignment vertical="center" wrapText="1"/>
    </xf>
    <xf numFmtId="0" fontId="0" fillId="0" borderId="8" xfId="0" applyBorder="1"/>
    <xf numFmtId="0" fontId="11" fillId="0" borderId="0" xfId="0" applyFont="1" applyAlignment="1">
      <alignment vertical="top"/>
    </xf>
    <xf numFmtId="0" fontId="8" fillId="0" borderId="30"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22" xfId="0" applyFont="1" applyBorder="1" applyAlignment="1">
      <alignment horizontal="center" vertical="center" wrapText="1"/>
    </xf>
    <xf numFmtId="0" fontId="8" fillId="2" borderId="31" xfId="0" applyFont="1" applyFill="1" applyBorder="1" applyAlignment="1">
      <alignment horizontal="center" vertical="center" wrapText="1"/>
    </xf>
    <xf numFmtId="0" fontId="5" fillId="0" borderId="38" xfId="0" applyFont="1" applyBorder="1" applyAlignment="1">
      <alignment horizontal="center" vertical="center" wrapText="1"/>
    </xf>
    <xf numFmtId="0" fontId="13" fillId="0" borderId="0" xfId="0" applyFont="1"/>
    <xf numFmtId="0" fontId="14" fillId="0" borderId="0" xfId="0" applyFont="1" applyAlignment="1">
      <alignment vertical="center"/>
    </xf>
    <xf numFmtId="44" fontId="4" fillId="0" borderId="2" xfId="0" applyNumberFormat="1" applyFont="1" applyBorder="1" applyAlignment="1">
      <alignment horizontal="left" vertical="center"/>
    </xf>
    <xf numFmtId="44" fontId="4" fillId="0" borderId="4" xfId="0" applyNumberFormat="1" applyFont="1" applyBorder="1" applyAlignment="1">
      <alignment horizontal="left" vertical="center"/>
    </xf>
    <xf numFmtId="44" fontId="4" fillId="0" borderId="9" xfId="0" applyNumberFormat="1" applyFont="1" applyBorder="1" applyAlignment="1">
      <alignment horizontal="left" vertical="center"/>
    </xf>
    <xf numFmtId="44" fontId="4" fillId="0" borderId="5" xfId="0" applyNumberFormat="1" applyFont="1" applyBorder="1" applyAlignment="1">
      <alignment horizontal="left" vertical="center"/>
    </xf>
    <xf numFmtId="44" fontId="4" fillId="0" borderId="7" xfId="0" applyNumberFormat="1" applyFont="1" applyBorder="1" applyAlignment="1">
      <alignment horizontal="left" vertical="center"/>
    </xf>
    <xf numFmtId="44" fontId="4" fillId="0" borderId="10" xfId="0" applyNumberFormat="1" applyFont="1" applyBorder="1" applyAlignment="1">
      <alignment horizontal="left" vertical="center"/>
    </xf>
    <xf numFmtId="0" fontId="4" fillId="0" borderId="2" xfId="0" applyFont="1" applyBorder="1" applyAlignment="1">
      <alignment horizontal="left" vertical="center"/>
    </xf>
    <xf numFmtId="0" fontId="4" fillId="0" borderId="4" xfId="0" applyFont="1" applyBorder="1" applyAlignment="1">
      <alignment horizontal="left" vertical="center"/>
    </xf>
    <xf numFmtId="0" fontId="4" fillId="0" borderId="9" xfId="0" applyFont="1" applyBorder="1" applyAlignment="1">
      <alignment horizontal="left" vertical="center"/>
    </xf>
    <xf numFmtId="44" fontId="9" fillId="3" borderId="41" xfId="1" applyFont="1" applyFill="1" applyBorder="1" applyAlignment="1" applyProtection="1">
      <alignment horizontal="right" vertical="center" wrapText="1"/>
      <protection locked="0"/>
    </xf>
    <xf numFmtId="44" fontId="9" fillId="3" borderId="47" xfId="1" applyFont="1" applyFill="1" applyBorder="1" applyAlignment="1" applyProtection="1">
      <alignment horizontal="right" vertical="center" wrapText="1"/>
      <protection locked="0"/>
    </xf>
    <xf numFmtId="44" fontId="9" fillId="3" borderId="18" xfId="1" applyFont="1" applyFill="1" applyBorder="1" applyAlignment="1" applyProtection="1">
      <alignment horizontal="right" vertical="center" wrapText="1"/>
      <protection locked="0"/>
    </xf>
    <xf numFmtId="44" fontId="9" fillId="3" borderId="46" xfId="1" applyFont="1" applyFill="1" applyBorder="1" applyAlignment="1" applyProtection="1">
      <alignment horizontal="right" vertical="center" wrapText="1"/>
      <protection locked="0"/>
    </xf>
    <xf numFmtId="44" fontId="9" fillId="3" borderId="48" xfId="1" applyFont="1" applyFill="1" applyBorder="1" applyAlignment="1" applyProtection="1">
      <alignment horizontal="right" vertical="center" wrapText="1"/>
      <protection locked="0"/>
    </xf>
    <xf numFmtId="44" fontId="9" fillId="3" borderId="49" xfId="1" applyFont="1" applyFill="1" applyBorder="1" applyAlignment="1" applyProtection="1">
      <alignment horizontal="right" vertical="center" wrapText="1"/>
      <protection locked="0"/>
    </xf>
    <xf numFmtId="44" fontId="9" fillId="3" borderId="52" xfId="1" applyFont="1" applyFill="1" applyBorder="1" applyAlignment="1" applyProtection="1">
      <alignment horizontal="right" vertical="center" wrapText="1"/>
      <protection locked="0"/>
    </xf>
    <xf numFmtId="44" fontId="9" fillId="3" borderId="50" xfId="1" applyFont="1" applyFill="1" applyBorder="1" applyAlignment="1" applyProtection="1">
      <alignment horizontal="right" vertical="center" wrapText="1"/>
      <protection locked="0"/>
    </xf>
    <xf numFmtId="44" fontId="9" fillId="3" borderId="25" xfId="1" applyFont="1" applyFill="1" applyBorder="1" applyAlignment="1" applyProtection="1">
      <alignment horizontal="right" vertical="center" wrapText="1"/>
      <protection locked="0"/>
    </xf>
    <xf numFmtId="44" fontId="9" fillId="3" borderId="24" xfId="1" applyFont="1" applyFill="1" applyBorder="1" applyAlignment="1" applyProtection="1">
      <alignment horizontal="right" vertical="center" wrapText="1"/>
      <protection locked="0"/>
    </xf>
    <xf numFmtId="0" fontId="0" fillId="0" borderId="13" xfId="0" applyBorder="1"/>
    <xf numFmtId="44" fontId="2" fillId="0" borderId="54" xfId="1" applyFont="1" applyBorder="1"/>
    <xf numFmtId="0" fontId="8" fillId="0" borderId="28" xfId="0" applyFont="1" applyBorder="1" applyAlignment="1">
      <alignment horizontal="center" vertical="center" wrapText="1"/>
    </xf>
    <xf numFmtId="0" fontId="8" fillId="0" borderId="6" xfId="0" applyFont="1" applyBorder="1" applyAlignment="1">
      <alignment horizontal="center" vertical="center" wrapText="1"/>
    </xf>
    <xf numFmtId="0" fontId="10" fillId="0" borderId="0" xfId="0" applyFont="1"/>
    <xf numFmtId="44" fontId="4" fillId="0" borderId="0" xfId="1" applyFont="1" applyBorder="1"/>
    <xf numFmtId="44" fontId="9" fillId="3" borderId="20" xfId="1" applyFont="1" applyFill="1" applyBorder="1" applyAlignment="1" applyProtection="1">
      <alignment horizontal="right" vertical="center" wrapText="1"/>
      <protection locked="0"/>
    </xf>
    <xf numFmtId="44" fontId="9" fillId="3" borderId="0" xfId="1" applyFont="1" applyFill="1" applyBorder="1" applyAlignment="1" applyProtection="1">
      <alignment horizontal="right" vertical="center" wrapText="1"/>
      <protection locked="0"/>
    </xf>
    <xf numFmtId="44" fontId="9" fillId="3" borderId="28" xfId="1" applyFont="1" applyFill="1" applyBorder="1" applyAlignment="1" applyProtection="1">
      <alignment horizontal="right" vertical="center" wrapText="1"/>
      <protection locked="0"/>
    </xf>
    <xf numFmtId="0" fontId="7" fillId="0" borderId="0" xfId="0" applyFont="1" applyAlignment="1">
      <alignment vertical="center" wrapText="1"/>
    </xf>
    <xf numFmtId="44" fontId="9" fillId="3" borderId="9" xfId="1" applyFont="1" applyFill="1" applyBorder="1" applyAlignment="1" applyProtection="1">
      <alignment horizontal="right" vertical="center" wrapText="1"/>
      <protection locked="0"/>
    </xf>
    <xf numFmtId="0" fontId="8" fillId="2" borderId="16" xfId="0" applyFont="1" applyFill="1" applyBorder="1" applyAlignment="1">
      <alignment horizontal="center" vertical="center" wrapText="1"/>
    </xf>
    <xf numFmtId="0" fontId="8" fillId="2" borderId="43" xfId="0" applyFont="1" applyFill="1" applyBorder="1" applyAlignment="1">
      <alignment horizontal="center" vertical="center" wrapText="1"/>
    </xf>
    <xf numFmtId="44" fontId="9" fillId="0" borderId="53" xfId="1" applyFont="1" applyBorder="1" applyAlignment="1">
      <alignment horizontal="right" vertical="center" wrapText="1"/>
    </xf>
    <xf numFmtId="0" fontId="8" fillId="0" borderId="14" xfId="0" applyFont="1" applyBorder="1" applyAlignment="1">
      <alignment horizontal="center" vertical="center" wrapText="1"/>
    </xf>
    <xf numFmtId="0" fontId="7" fillId="0" borderId="20" xfId="0" applyFont="1" applyBorder="1" applyAlignment="1">
      <alignment vertical="center" wrapText="1"/>
    </xf>
    <xf numFmtId="0" fontId="8" fillId="2" borderId="3" xfId="0" applyFont="1" applyFill="1" applyBorder="1" applyAlignment="1">
      <alignment horizontal="center" vertical="center" wrapText="1"/>
    </xf>
    <xf numFmtId="0" fontId="8" fillId="2" borderId="57" xfId="0" applyFont="1" applyFill="1" applyBorder="1" applyAlignment="1">
      <alignment horizontal="center" vertical="center" wrapText="1"/>
    </xf>
    <xf numFmtId="44" fontId="9" fillId="3" borderId="3" xfId="1" applyFont="1" applyFill="1" applyBorder="1" applyAlignment="1" applyProtection="1">
      <alignment horizontal="right" vertical="center" wrapText="1"/>
      <protection locked="0"/>
    </xf>
    <xf numFmtId="0" fontId="7" fillId="0" borderId="4" xfId="0" applyFont="1" applyBorder="1" applyAlignment="1">
      <alignment horizontal="center" vertical="center" wrapText="1"/>
    </xf>
    <xf numFmtId="44" fontId="9" fillId="3" borderId="30" xfId="1" applyFont="1" applyFill="1" applyBorder="1" applyAlignment="1" applyProtection="1">
      <alignment horizontal="right" vertical="center" wrapText="1"/>
      <protection locked="0"/>
    </xf>
    <xf numFmtId="0" fontId="7" fillId="0" borderId="59"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24" xfId="0" applyFont="1" applyBorder="1" applyAlignment="1">
      <alignment horizontal="center" vertical="center" wrapText="1"/>
    </xf>
    <xf numFmtId="44" fontId="9" fillId="3" borderId="45" xfId="1" applyFont="1" applyFill="1" applyBorder="1" applyAlignment="1" applyProtection="1">
      <alignment horizontal="right" vertical="center" wrapText="1"/>
      <protection locked="0"/>
    </xf>
    <xf numFmtId="0" fontId="7" fillId="0" borderId="7" xfId="0" applyFont="1" applyBorder="1" applyAlignment="1">
      <alignment horizontal="center" vertical="center" wrapText="1"/>
    </xf>
    <xf numFmtId="44" fontId="4" fillId="0" borderId="9" xfId="1" applyFont="1" applyBorder="1" applyAlignment="1">
      <alignment vertical="center"/>
    </xf>
    <xf numFmtId="44" fontId="4" fillId="0" borderId="19" xfId="1" applyFont="1" applyBorder="1" applyAlignment="1">
      <alignment vertical="center"/>
    </xf>
    <xf numFmtId="44" fontId="4" fillId="0" borderId="16" xfId="1" applyFont="1" applyBorder="1" applyAlignment="1">
      <alignment vertical="center"/>
    </xf>
    <xf numFmtId="44" fontId="4" fillId="0" borderId="11" xfId="1" applyFont="1" applyBorder="1" applyAlignment="1">
      <alignment vertical="center"/>
    </xf>
    <xf numFmtId="44" fontId="4" fillId="0" borderId="53" xfId="1" applyFont="1" applyBorder="1" applyAlignment="1">
      <alignment vertical="center"/>
    </xf>
    <xf numFmtId="44" fontId="4" fillId="0" borderId="1" xfId="1" applyFont="1" applyBorder="1" applyAlignment="1">
      <alignment vertical="center"/>
    </xf>
    <xf numFmtId="44" fontId="4" fillId="0" borderId="42" xfId="1" applyFont="1" applyBorder="1" applyAlignment="1">
      <alignment horizontal="right" vertical="center"/>
    </xf>
    <xf numFmtId="44" fontId="4" fillId="0" borderId="16" xfId="1" applyFont="1" applyBorder="1" applyAlignment="1">
      <alignment horizontal="right" vertical="center"/>
    </xf>
    <xf numFmtId="0" fontId="8" fillId="2" borderId="19" xfId="0" applyFont="1" applyFill="1" applyBorder="1" applyAlignment="1">
      <alignment vertical="center" wrapText="1"/>
    </xf>
    <xf numFmtId="44" fontId="9" fillId="3" borderId="26" xfId="1" applyFont="1" applyFill="1" applyBorder="1" applyAlignment="1" applyProtection="1">
      <alignment horizontal="right" vertical="center" wrapText="1"/>
      <protection locked="0"/>
    </xf>
    <xf numFmtId="0" fontId="5" fillId="0" borderId="53" xfId="0" applyFont="1" applyBorder="1" applyAlignment="1">
      <alignment horizontal="center" vertical="center" wrapText="1"/>
    </xf>
    <xf numFmtId="44" fontId="9" fillId="3" borderId="61" xfId="1" applyFont="1" applyFill="1" applyBorder="1" applyAlignment="1" applyProtection="1">
      <alignment horizontal="right" vertical="center" wrapText="1"/>
      <protection locked="0"/>
    </xf>
    <xf numFmtId="44" fontId="4" fillId="0" borderId="53" xfId="1" applyFont="1" applyBorder="1" applyAlignment="1">
      <alignment horizontal="right" vertical="center"/>
    </xf>
    <xf numFmtId="0" fontId="4" fillId="0" borderId="1" xfId="0" applyFont="1" applyBorder="1" applyAlignment="1">
      <alignment horizontal="left" vertical="center" wrapText="1"/>
    </xf>
    <xf numFmtId="44" fontId="4" fillId="0" borderId="8" xfId="0" applyNumberFormat="1" applyFont="1" applyBorder="1"/>
    <xf numFmtId="0" fontId="8" fillId="0" borderId="36" xfId="0" applyFont="1" applyBorder="1" applyAlignment="1">
      <alignment horizontal="center" vertical="center" wrapText="1"/>
    </xf>
    <xf numFmtId="0" fontId="8" fillId="0" borderId="56" xfId="0" applyFont="1" applyBorder="1" applyAlignment="1">
      <alignment horizontal="center" vertical="center" wrapText="1"/>
    </xf>
    <xf numFmtId="0" fontId="8" fillId="0" borderId="44" xfId="0" applyFont="1" applyBorder="1" applyAlignment="1">
      <alignment horizontal="center" vertical="center" wrapText="1"/>
    </xf>
    <xf numFmtId="0" fontId="0" fillId="0" borderId="57" xfId="0" applyBorder="1" applyAlignment="1">
      <alignment horizontal="center"/>
    </xf>
    <xf numFmtId="0" fontId="0" fillId="0" borderId="58" xfId="0" applyBorder="1" applyAlignment="1">
      <alignment horizontal="center"/>
    </xf>
    <xf numFmtId="0" fontId="0" fillId="0" borderId="14" xfId="0" applyBorder="1" applyAlignment="1">
      <alignment horizontal="center"/>
    </xf>
    <xf numFmtId="0" fontId="0" fillId="0" borderId="48" xfId="0" applyBorder="1" applyAlignment="1">
      <alignment horizontal="center"/>
    </xf>
    <xf numFmtId="0" fontId="0" fillId="0" borderId="34" xfId="0" applyBorder="1" applyAlignment="1">
      <alignment horizontal="center"/>
    </xf>
    <xf numFmtId="0" fontId="0" fillId="0" borderId="50" xfId="0" applyBorder="1" applyAlignment="1">
      <alignment horizontal="center"/>
    </xf>
    <xf numFmtId="0" fontId="0" fillId="0" borderId="32" xfId="0" applyBorder="1" applyAlignment="1">
      <alignment horizontal="center"/>
    </xf>
    <xf numFmtId="0" fontId="0" fillId="0" borderId="49" xfId="0" applyBorder="1" applyAlignment="1">
      <alignment horizontal="center"/>
    </xf>
    <xf numFmtId="0" fontId="0" fillId="0" borderId="44" xfId="0" applyBorder="1" applyAlignment="1">
      <alignment horizontal="center"/>
    </xf>
    <xf numFmtId="0" fontId="0" fillId="0" borderId="52" xfId="0" applyBorder="1" applyAlignment="1">
      <alignment horizontal="center"/>
    </xf>
    <xf numFmtId="0" fontId="0" fillId="0" borderId="2" xfId="0" applyBorder="1" applyAlignment="1">
      <alignment horizontal="center" vertical="center"/>
    </xf>
    <xf numFmtId="0" fontId="0" fillId="0" borderId="33" xfId="0" applyBorder="1" applyAlignment="1">
      <alignment horizontal="center" vertical="center"/>
    </xf>
    <xf numFmtId="0" fontId="0" fillId="0" borderId="60" xfId="0" applyBorder="1" applyAlignment="1">
      <alignment horizontal="center" vertical="center"/>
    </xf>
    <xf numFmtId="0" fontId="0" fillId="0" borderId="19" xfId="0" applyBorder="1" applyAlignment="1">
      <alignment horizontal="center" vertical="center"/>
    </xf>
    <xf numFmtId="0" fontId="0" fillId="0" borderId="53" xfId="0" applyBorder="1" applyAlignment="1">
      <alignment horizontal="center" vertical="center"/>
    </xf>
    <xf numFmtId="44" fontId="9" fillId="3" borderId="10" xfId="0" applyNumberFormat="1" applyFont="1" applyFill="1" applyBorder="1" applyAlignment="1" applyProtection="1">
      <alignment horizontal="center" vertical="center" wrapText="1"/>
      <protection locked="0"/>
    </xf>
    <xf numFmtId="0" fontId="2" fillId="0" borderId="12" xfId="0" applyFont="1" applyBorder="1" applyAlignment="1">
      <alignment horizontal="center"/>
    </xf>
    <xf numFmtId="0" fontId="2" fillId="0" borderId="55" xfId="0" applyFont="1" applyBorder="1" applyAlignment="1">
      <alignment horizontal="center"/>
    </xf>
    <xf numFmtId="0" fontId="4" fillId="0" borderId="2" xfId="0" applyFont="1" applyBorder="1" applyAlignment="1">
      <alignment horizontal="left"/>
    </xf>
    <xf numFmtId="0" fontId="4" fillId="0" borderId="3" xfId="0" applyFont="1" applyBorder="1" applyAlignment="1">
      <alignment horizontal="left"/>
    </xf>
    <xf numFmtId="0" fontId="4" fillId="0" borderId="5" xfId="0" applyFont="1" applyBorder="1" applyAlignment="1">
      <alignment horizontal="left"/>
    </xf>
    <xf numFmtId="0" fontId="4" fillId="0" borderId="6" xfId="0" applyFont="1" applyBorder="1" applyAlignment="1">
      <alignment horizontal="left"/>
    </xf>
    <xf numFmtId="0" fontId="1" fillId="4" borderId="12" xfId="0" applyFont="1" applyFill="1" applyBorder="1" applyAlignment="1">
      <alignment horizontal="center" vertical="center"/>
    </xf>
    <xf numFmtId="0" fontId="1" fillId="4" borderId="13" xfId="0" applyFont="1" applyFill="1" applyBorder="1" applyAlignment="1">
      <alignment horizontal="center" vertical="center"/>
    </xf>
    <xf numFmtId="0" fontId="1" fillId="4" borderId="8" xfId="0" applyFont="1" applyFill="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8" xfId="0" applyFont="1" applyBorder="1" applyAlignment="1">
      <alignment horizontal="center" vertical="center"/>
    </xf>
    <xf numFmtId="0" fontId="2" fillId="4" borderId="2" xfId="0" applyFont="1" applyFill="1" applyBorder="1" applyAlignment="1">
      <alignment horizontal="left" vertical="center" wrapText="1"/>
    </xf>
    <xf numFmtId="0" fontId="2" fillId="4" borderId="3" xfId="0" applyFont="1" applyFill="1" applyBorder="1" applyAlignment="1">
      <alignment horizontal="left" vertical="center" wrapText="1"/>
    </xf>
    <xf numFmtId="0" fontId="2" fillId="4" borderId="4" xfId="0" applyFont="1" applyFill="1" applyBorder="1" applyAlignment="1">
      <alignment horizontal="left" vertical="center" wrapText="1"/>
    </xf>
    <xf numFmtId="0" fontId="2" fillId="4" borderId="5" xfId="0" applyFont="1" applyFill="1" applyBorder="1" applyAlignment="1">
      <alignment horizontal="left" vertical="center" wrapText="1"/>
    </xf>
    <xf numFmtId="0" fontId="2" fillId="4" borderId="6" xfId="0" applyFont="1" applyFill="1" applyBorder="1" applyAlignment="1">
      <alignment horizontal="left" vertical="center" wrapText="1"/>
    </xf>
    <xf numFmtId="0" fontId="2" fillId="4" borderId="7" xfId="0" applyFont="1" applyFill="1" applyBorder="1" applyAlignment="1">
      <alignment horizontal="left" vertical="center" wrapText="1"/>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8" xfId="0" applyFont="1" applyBorder="1" applyAlignment="1">
      <alignment horizontal="center" vertical="center"/>
    </xf>
    <xf numFmtId="0" fontId="4" fillId="0" borderId="5" xfId="0" applyFont="1" applyBorder="1" applyAlignment="1">
      <alignment horizontal="left" vertical="center" wrapText="1"/>
    </xf>
    <xf numFmtId="0" fontId="4" fillId="0" borderId="6" xfId="0" applyFont="1" applyBorder="1" applyAlignment="1">
      <alignment horizontal="left" vertical="center"/>
    </xf>
    <xf numFmtId="0" fontId="0" fillId="3" borderId="12" xfId="0" applyFill="1" applyBorder="1" applyAlignment="1" applyProtection="1">
      <alignment horizontal="center"/>
      <protection locked="0"/>
    </xf>
    <xf numFmtId="0" fontId="0" fillId="3" borderId="8" xfId="0" applyFill="1" applyBorder="1" applyAlignment="1" applyProtection="1">
      <alignment horizontal="center"/>
      <protection locked="0"/>
    </xf>
  </cellXfs>
  <cellStyles count="2">
    <cellStyle name="Monétaire" xfId="1" builtinId="4"/>
    <cellStyle name="Normal" xfId="0" builtinId="0"/>
  </cellStyles>
  <dxfs count="0"/>
  <tableStyles count="0" defaultTableStyle="TableStyleMedium2" defaultPivotStyle="PivotStyleLight16"/>
  <colors>
    <mruColors>
      <color rgb="FFF7CAA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2013 –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D1434E-67B2-4C6D-80D4-9F197CFEA522}">
  <sheetPr>
    <pageSetUpPr fitToPage="1"/>
  </sheetPr>
  <dimension ref="B1:K65"/>
  <sheetViews>
    <sheetView tabSelected="1" zoomScale="85" zoomScaleNormal="85" workbookViewId="0">
      <selection activeCell="E32" sqref="E32"/>
    </sheetView>
  </sheetViews>
  <sheetFormatPr baseColWidth="10" defaultColWidth="10.81640625" defaultRowHeight="14.5" x14ac:dyDescent="0.35"/>
  <cols>
    <col min="1" max="1" width="2.7265625" customWidth="1"/>
    <col min="2" max="2" width="4.54296875" customWidth="1"/>
    <col min="3" max="3" width="30.81640625" customWidth="1"/>
    <col min="4" max="4" width="21.81640625" bestFit="1" customWidth="1"/>
    <col min="5" max="5" width="20.54296875" bestFit="1" customWidth="1"/>
    <col min="6" max="6" width="20.81640625" customWidth="1"/>
    <col min="7" max="7" width="28.1796875" customWidth="1"/>
    <col min="8" max="8" width="27.26953125" bestFit="1" customWidth="1"/>
    <col min="9" max="9" width="26.1796875" customWidth="1"/>
    <col min="10" max="10" width="19" bestFit="1" customWidth="1"/>
    <col min="11" max="11" width="23" bestFit="1" customWidth="1"/>
    <col min="12" max="12" width="20.453125" customWidth="1"/>
  </cols>
  <sheetData>
    <row r="1" spans="2:11" ht="15" thickBot="1" x14ac:dyDescent="0.4"/>
    <row r="2" spans="2:11" ht="32.15" customHeight="1" x14ac:dyDescent="0.35">
      <c r="B2" s="146" t="s">
        <v>67</v>
      </c>
      <c r="C2" s="147"/>
      <c r="D2" s="147"/>
      <c r="E2" s="147"/>
      <c r="F2" s="147"/>
      <c r="G2" s="147"/>
      <c r="H2" s="147"/>
      <c r="I2" s="147"/>
      <c r="J2" s="147"/>
      <c r="K2" s="148"/>
    </row>
    <row r="3" spans="2:11" ht="26.15" customHeight="1" thickBot="1" x14ac:dyDescent="0.4">
      <c r="B3" s="149"/>
      <c r="C3" s="150"/>
      <c r="D3" s="150"/>
      <c r="E3" s="150"/>
      <c r="F3" s="150"/>
      <c r="G3" s="150"/>
      <c r="H3" s="150"/>
      <c r="I3" s="150"/>
      <c r="J3" s="150"/>
      <c r="K3" s="151"/>
    </row>
    <row r="4" spans="2:11" ht="15" thickBot="1" x14ac:dyDescent="0.4"/>
    <row r="5" spans="2:11" ht="15" thickBot="1" x14ac:dyDescent="0.4">
      <c r="B5" s="1" t="s">
        <v>4</v>
      </c>
      <c r="C5" s="74"/>
      <c r="D5" s="157"/>
      <c r="E5" s="158"/>
    </row>
    <row r="6" spans="2:11" ht="15" thickBot="1" x14ac:dyDescent="0.4"/>
    <row r="7" spans="2:11" ht="16" thickBot="1" x14ac:dyDescent="0.4">
      <c r="B7" s="140" t="s">
        <v>5</v>
      </c>
      <c r="C7" s="141"/>
      <c r="D7" s="141"/>
      <c r="E7" s="142"/>
    </row>
    <row r="8" spans="2:11" ht="15" thickBot="1" x14ac:dyDescent="0.4"/>
    <row r="9" spans="2:11" ht="15" thickBot="1" x14ac:dyDescent="0.4">
      <c r="B9" s="143" t="s">
        <v>15</v>
      </c>
      <c r="C9" s="144"/>
      <c r="D9" s="144"/>
      <c r="E9" s="144"/>
      <c r="F9" s="144"/>
      <c r="G9" s="144"/>
      <c r="H9" s="144"/>
      <c r="I9" s="144"/>
      <c r="J9" s="144"/>
      <c r="K9" s="145"/>
    </row>
    <row r="10" spans="2:11" ht="54" thickBot="1" x14ac:dyDescent="0.4">
      <c r="B10" s="4" t="s">
        <v>7</v>
      </c>
      <c r="C10" s="32" t="s">
        <v>28</v>
      </c>
      <c r="D10" s="52" t="s">
        <v>27</v>
      </c>
      <c r="E10" s="5" t="s">
        <v>26</v>
      </c>
      <c r="F10" s="7" t="s">
        <v>25</v>
      </c>
      <c r="G10" s="7" t="s">
        <v>50</v>
      </c>
      <c r="H10" s="32" t="s">
        <v>66</v>
      </c>
      <c r="I10" s="6" t="s">
        <v>24</v>
      </c>
      <c r="J10" s="4" t="s">
        <v>18</v>
      </c>
      <c r="K10" s="8" t="s">
        <v>38</v>
      </c>
    </row>
    <row r="11" spans="2:11" x14ac:dyDescent="0.35">
      <c r="B11" s="17">
        <v>1</v>
      </c>
      <c r="C11" s="83" t="s">
        <v>9</v>
      </c>
      <c r="D11" s="9" t="s">
        <v>11</v>
      </c>
      <c r="E11" s="10" t="s">
        <v>0</v>
      </c>
      <c r="F11" s="49">
        <v>26</v>
      </c>
      <c r="G11" s="115">
        <v>25.28</v>
      </c>
      <c r="H11" s="68"/>
      <c r="I11" s="71"/>
      <c r="J11" s="11">
        <f>(F11*I11)+(G11*K11)+(H11*12)</f>
        <v>0</v>
      </c>
      <c r="K11" s="84"/>
    </row>
    <row r="12" spans="2:11" ht="39" x14ac:dyDescent="0.35">
      <c r="B12" s="12">
        <v>2</v>
      </c>
      <c r="C12" s="13" t="s">
        <v>10</v>
      </c>
      <c r="D12" s="14" t="s">
        <v>12</v>
      </c>
      <c r="E12" s="15" t="s">
        <v>68</v>
      </c>
      <c r="F12" s="48">
        <v>234</v>
      </c>
      <c r="G12" s="48" t="s">
        <v>3</v>
      </c>
      <c r="H12" s="48" t="s">
        <v>3</v>
      </c>
      <c r="I12" s="68"/>
      <c r="J12" s="16">
        <f>(F12*I12)</f>
        <v>0</v>
      </c>
      <c r="K12" s="85" t="s">
        <v>8</v>
      </c>
    </row>
    <row r="13" spans="2:11" x14ac:dyDescent="0.35">
      <c r="B13" s="17">
        <v>3</v>
      </c>
      <c r="C13" s="18" t="s">
        <v>10</v>
      </c>
      <c r="D13" s="19" t="s">
        <v>13</v>
      </c>
      <c r="E13" s="20" t="s">
        <v>1</v>
      </c>
      <c r="F13" s="48">
        <v>182</v>
      </c>
      <c r="G13" s="49" t="s">
        <v>3</v>
      </c>
      <c r="H13" s="49" t="s">
        <v>3</v>
      </c>
      <c r="I13" s="69"/>
      <c r="J13" s="16">
        <f>(F13*I13)</f>
        <v>0</v>
      </c>
      <c r="K13" s="86" t="s">
        <v>8</v>
      </c>
    </row>
    <row r="14" spans="2:11" x14ac:dyDescent="0.35">
      <c r="B14" s="12">
        <v>4</v>
      </c>
      <c r="C14" s="13" t="s">
        <v>10</v>
      </c>
      <c r="D14" s="14" t="s">
        <v>14</v>
      </c>
      <c r="E14" s="15" t="s">
        <v>1</v>
      </c>
      <c r="F14" s="48">
        <v>78</v>
      </c>
      <c r="G14" s="48" t="s">
        <v>3</v>
      </c>
      <c r="H14" s="48" t="s">
        <v>3</v>
      </c>
      <c r="I14" s="68"/>
      <c r="J14" s="16">
        <f>(F14*I14)</f>
        <v>0</v>
      </c>
      <c r="K14" s="85" t="s">
        <v>8</v>
      </c>
    </row>
    <row r="15" spans="2:11" ht="15" thickBot="1" x14ac:dyDescent="0.4">
      <c r="B15" s="21">
        <v>5</v>
      </c>
      <c r="C15" s="22" t="s">
        <v>33</v>
      </c>
      <c r="D15" s="23" t="s">
        <v>34</v>
      </c>
      <c r="E15" s="24" t="s">
        <v>3</v>
      </c>
      <c r="F15" s="50">
        <v>1040</v>
      </c>
      <c r="G15" s="115">
        <v>20</v>
      </c>
      <c r="H15" s="50" t="s">
        <v>3</v>
      </c>
      <c r="I15" s="70"/>
      <c r="J15" s="11">
        <f>(F15*I15)+(G15*K15)</f>
        <v>0</v>
      </c>
      <c r="K15" s="133"/>
    </row>
    <row r="16" spans="2:11" ht="15" thickBot="1" x14ac:dyDescent="0.4">
      <c r="B16" s="152" t="s">
        <v>16</v>
      </c>
      <c r="C16" s="153"/>
      <c r="D16" s="153"/>
      <c r="E16" s="153"/>
      <c r="F16" s="153"/>
      <c r="G16" s="153"/>
      <c r="H16" s="153"/>
      <c r="I16" s="153"/>
      <c r="J16" s="153"/>
      <c r="K16" s="154"/>
    </row>
    <row r="17" spans="2:11" x14ac:dyDescent="0.35">
      <c r="B17" s="17">
        <v>6</v>
      </c>
      <c r="C17" s="83" t="s">
        <v>9</v>
      </c>
      <c r="D17" s="19" t="s">
        <v>11</v>
      </c>
      <c r="E17" s="20" t="s">
        <v>0</v>
      </c>
      <c r="F17" s="49">
        <v>26</v>
      </c>
      <c r="G17" s="116">
        <v>11.18</v>
      </c>
      <c r="H17" s="82"/>
      <c r="I17" s="69"/>
      <c r="J17" s="11">
        <f>(F17*I17)+(G17*K17)+(H17*12)</f>
        <v>0</v>
      </c>
      <c r="K17" s="73"/>
    </row>
    <row r="18" spans="2:11" ht="39" x14ac:dyDescent="0.35">
      <c r="B18" s="12">
        <v>7</v>
      </c>
      <c r="C18" s="26" t="s">
        <v>10</v>
      </c>
      <c r="D18" s="14" t="s">
        <v>12</v>
      </c>
      <c r="E18" s="15" t="s">
        <v>68</v>
      </c>
      <c r="F18" s="48">
        <v>104</v>
      </c>
      <c r="G18" s="88" t="s">
        <v>3</v>
      </c>
      <c r="H18" s="76" t="s">
        <v>3</v>
      </c>
      <c r="I18" s="68"/>
      <c r="J18" s="16">
        <f>(F18*I18)</f>
        <v>0</v>
      </c>
      <c r="K18" s="86" t="s">
        <v>8</v>
      </c>
    </row>
    <row r="19" spans="2:11" ht="15" thickBot="1" x14ac:dyDescent="0.4">
      <c r="B19" s="21">
        <v>8</v>
      </c>
      <c r="C19" s="28" t="s">
        <v>33</v>
      </c>
      <c r="D19" s="23" t="s">
        <v>34</v>
      </c>
      <c r="E19" s="24" t="s">
        <v>3</v>
      </c>
      <c r="F19" s="50">
        <v>520</v>
      </c>
      <c r="G19" s="117">
        <v>10</v>
      </c>
      <c r="H19" s="77" t="s">
        <v>3</v>
      </c>
      <c r="I19" s="70"/>
      <c r="J19" s="87">
        <f>(I19*F19)+(G19*K19)</f>
        <v>0</v>
      </c>
      <c r="K19" s="133"/>
    </row>
    <row r="20" spans="2:11" ht="15" thickBot="1" x14ac:dyDescent="0.4">
      <c r="I20" s="30" t="s">
        <v>23</v>
      </c>
      <c r="J20" s="3">
        <f>SUM(J11:J15,J17:J19)</f>
        <v>0</v>
      </c>
    </row>
    <row r="21" spans="2:11" ht="16" thickBot="1" x14ac:dyDescent="0.4">
      <c r="B21" s="140" t="s">
        <v>6</v>
      </c>
      <c r="C21" s="141"/>
      <c r="D21" s="141"/>
      <c r="E21" s="142"/>
    </row>
    <row r="22" spans="2:11" ht="15" thickBot="1" x14ac:dyDescent="0.4"/>
    <row r="23" spans="2:11" ht="15" thickBot="1" x14ac:dyDescent="0.4">
      <c r="B23" s="143" t="s">
        <v>39</v>
      </c>
      <c r="C23" s="144"/>
      <c r="D23" s="144"/>
      <c r="E23" s="144"/>
      <c r="F23" s="144"/>
      <c r="G23" s="144"/>
      <c r="H23" s="144"/>
      <c r="I23" s="144"/>
      <c r="J23" s="144"/>
      <c r="K23" s="145"/>
    </row>
    <row r="24" spans="2:11" ht="52.5" thickBot="1" x14ac:dyDescent="0.4">
      <c r="B24" s="4" t="s">
        <v>7</v>
      </c>
      <c r="C24" s="31" t="s">
        <v>28</v>
      </c>
      <c r="D24" s="32" t="s">
        <v>27</v>
      </c>
      <c r="E24" s="52" t="s">
        <v>26</v>
      </c>
      <c r="F24" s="7" t="s">
        <v>64</v>
      </c>
      <c r="G24" s="32" t="s">
        <v>37</v>
      </c>
      <c r="H24" s="31" t="s">
        <v>63</v>
      </c>
      <c r="I24" s="6" t="s">
        <v>24</v>
      </c>
      <c r="J24" s="4" t="s">
        <v>18</v>
      </c>
      <c r="K24" s="8" t="s">
        <v>62</v>
      </c>
    </row>
    <row r="25" spans="2:11" x14ac:dyDescent="0.35">
      <c r="B25" s="42">
        <v>1</v>
      </c>
      <c r="C25" s="89" t="s">
        <v>45</v>
      </c>
      <c r="D25" s="90" t="s">
        <v>40</v>
      </c>
      <c r="E25" s="91" t="s">
        <v>0</v>
      </c>
      <c r="F25" s="118">
        <v>5</v>
      </c>
      <c r="G25" s="119">
        <v>5</v>
      </c>
      <c r="H25" s="80"/>
      <c r="I25" s="92"/>
      <c r="J25" s="100">
        <f>(F25*I25)+(G25*H25)</f>
        <v>0</v>
      </c>
      <c r="K25" s="93" t="s">
        <v>35</v>
      </c>
    </row>
    <row r="26" spans="2:11" x14ac:dyDescent="0.35">
      <c r="B26" s="34">
        <v>2</v>
      </c>
      <c r="C26" s="35" t="s">
        <v>45</v>
      </c>
      <c r="D26" s="36" t="s">
        <v>11</v>
      </c>
      <c r="E26" s="51" t="s">
        <v>0</v>
      </c>
      <c r="F26" s="120">
        <v>1</v>
      </c>
      <c r="G26" s="121">
        <v>2</v>
      </c>
      <c r="H26" s="66"/>
      <c r="I26" s="94"/>
      <c r="J26" s="101">
        <f t="shared" ref="J26:J34" si="0">(F26*I26)+(G26*H26)</f>
        <v>0</v>
      </c>
      <c r="K26" s="95" t="s">
        <v>35</v>
      </c>
    </row>
    <row r="27" spans="2:11" x14ac:dyDescent="0.35">
      <c r="B27" s="12">
        <v>3</v>
      </c>
      <c r="C27" s="37" t="s">
        <v>45</v>
      </c>
      <c r="D27" s="27" t="s">
        <v>41</v>
      </c>
      <c r="E27" s="14" t="s">
        <v>0</v>
      </c>
      <c r="F27" s="120">
        <v>1</v>
      </c>
      <c r="G27" s="121">
        <v>2</v>
      </c>
      <c r="H27" s="66"/>
      <c r="I27" s="94"/>
      <c r="J27" s="101">
        <f t="shared" si="0"/>
        <v>0</v>
      </c>
      <c r="K27" s="96" t="s">
        <v>35</v>
      </c>
    </row>
    <row r="28" spans="2:11" x14ac:dyDescent="0.35">
      <c r="B28" s="17">
        <v>4</v>
      </c>
      <c r="C28" s="38" t="s">
        <v>45</v>
      </c>
      <c r="D28" s="25" t="s">
        <v>42</v>
      </c>
      <c r="E28" s="19" t="s">
        <v>0</v>
      </c>
      <c r="F28" s="122">
        <v>5</v>
      </c>
      <c r="G28" s="123">
        <v>5</v>
      </c>
      <c r="H28" s="65"/>
      <c r="I28" s="81"/>
      <c r="J28" s="102">
        <f t="shared" si="0"/>
        <v>0</v>
      </c>
      <c r="K28" s="97" t="s">
        <v>35</v>
      </c>
    </row>
    <row r="29" spans="2:11" x14ac:dyDescent="0.35">
      <c r="B29" s="17">
        <v>5</v>
      </c>
      <c r="C29" s="38" t="s">
        <v>61</v>
      </c>
      <c r="D29" s="25" t="s">
        <v>42</v>
      </c>
      <c r="E29" s="19" t="s">
        <v>0</v>
      </c>
      <c r="F29" s="120">
        <v>5</v>
      </c>
      <c r="G29" s="121">
        <v>5</v>
      </c>
      <c r="H29" s="66"/>
      <c r="I29" s="94"/>
      <c r="J29" s="103">
        <f t="shared" si="0"/>
        <v>0</v>
      </c>
      <c r="K29" s="97" t="s">
        <v>35</v>
      </c>
    </row>
    <row r="30" spans="2:11" ht="39" x14ac:dyDescent="0.35">
      <c r="B30" s="17">
        <v>6</v>
      </c>
      <c r="C30" s="38" t="s">
        <v>46</v>
      </c>
      <c r="D30" s="25" t="s">
        <v>12</v>
      </c>
      <c r="E30" s="19" t="s">
        <v>68</v>
      </c>
      <c r="F30" s="124">
        <v>1</v>
      </c>
      <c r="G30" s="125">
        <v>1</v>
      </c>
      <c r="H30" s="98"/>
      <c r="I30" s="72"/>
      <c r="J30" s="101">
        <f t="shared" si="0"/>
        <v>0</v>
      </c>
      <c r="K30" s="97" t="s">
        <v>36</v>
      </c>
    </row>
    <row r="31" spans="2:11" ht="39" x14ac:dyDescent="0.35">
      <c r="B31" s="42">
        <v>7</v>
      </c>
      <c r="C31" s="38" t="s">
        <v>46</v>
      </c>
      <c r="D31" s="25" t="s">
        <v>43</v>
      </c>
      <c r="E31" s="19" t="s">
        <v>1</v>
      </c>
      <c r="F31" s="124">
        <v>1</v>
      </c>
      <c r="G31" s="125">
        <v>1</v>
      </c>
      <c r="H31" s="98"/>
      <c r="I31" s="72"/>
      <c r="J31" s="101">
        <f t="shared" si="0"/>
        <v>0</v>
      </c>
      <c r="K31" s="97" t="s">
        <v>36</v>
      </c>
    </row>
    <row r="32" spans="2:11" ht="39" x14ac:dyDescent="0.35">
      <c r="B32" s="34">
        <v>8</v>
      </c>
      <c r="C32" s="38" t="s">
        <v>46</v>
      </c>
      <c r="D32" s="25" t="s">
        <v>13</v>
      </c>
      <c r="E32" s="19" t="s">
        <v>1</v>
      </c>
      <c r="F32" s="124">
        <v>1</v>
      </c>
      <c r="G32" s="125">
        <v>1</v>
      </c>
      <c r="H32" s="98"/>
      <c r="I32" s="72"/>
      <c r="J32" s="101">
        <f t="shared" si="0"/>
        <v>0</v>
      </c>
      <c r="K32" s="97" t="s">
        <v>36</v>
      </c>
    </row>
    <row r="33" spans="2:11" ht="39" x14ac:dyDescent="0.35">
      <c r="B33" s="12">
        <v>9</v>
      </c>
      <c r="C33" s="38" t="s">
        <v>46</v>
      </c>
      <c r="D33" s="25" t="s">
        <v>14</v>
      </c>
      <c r="E33" s="19" t="s">
        <v>1</v>
      </c>
      <c r="F33" s="124">
        <v>1</v>
      </c>
      <c r="G33" s="125">
        <v>1</v>
      </c>
      <c r="H33" s="98"/>
      <c r="I33" s="72"/>
      <c r="J33" s="101">
        <f t="shared" si="0"/>
        <v>0</v>
      </c>
      <c r="K33" s="97" t="s">
        <v>36</v>
      </c>
    </row>
    <row r="34" spans="2:11" ht="15" thickBot="1" x14ac:dyDescent="0.4">
      <c r="B34" s="21">
        <v>10</v>
      </c>
      <c r="C34" s="39" t="s">
        <v>33</v>
      </c>
      <c r="D34" s="29" t="s">
        <v>44</v>
      </c>
      <c r="E34" s="23" t="s">
        <v>3</v>
      </c>
      <c r="F34" s="126">
        <v>1</v>
      </c>
      <c r="G34" s="127">
        <v>5</v>
      </c>
      <c r="H34" s="67"/>
      <c r="I34" s="81"/>
      <c r="J34" s="104">
        <f t="shared" si="0"/>
        <v>0</v>
      </c>
      <c r="K34" s="99" t="s">
        <v>36</v>
      </c>
    </row>
    <row r="35" spans="2:11" ht="15" thickBot="1" x14ac:dyDescent="0.4">
      <c r="B35" s="40"/>
      <c r="I35" s="30" t="s">
        <v>23</v>
      </c>
      <c r="J35" s="105">
        <f>SUM(J25:J34)</f>
        <v>0</v>
      </c>
    </row>
    <row r="36" spans="2:11" ht="15" thickBot="1" x14ac:dyDescent="0.4">
      <c r="B36" s="40"/>
      <c r="I36" s="78"/>
      <c r="J36" s="79"/>
    </row>
    <row r="37" spans="2:11" ht="15" thickBot="1" x14ac:dyDescent="0.4">
      <c r="B37" s="143" t="s">
        <v>47</v>
      </c>
      <c r="C37" s="144"/>
      <c r="D37" s="144"/>
      <c r="E37" s="144"/>
      <c r="F37" s="145"/>
    </row>
    <row r="38" spans="2:11" ht="67" thickBot="1" x14ac:dyDescent="0.4">
      <c r="B38" s="4" t="s">
        <v>7</v>
      </c>
      <c r="C38" s="4" t="s">
        <v>51</v>
      </c>
      <c r="D38" s="33" t="s">
        <v>65</v>
      </c>
      <c r="E38" s="31" t="s">
        <v>49</v>
      </c>
      <c r="F38" s="4" t="s">
        <v>18</v>
      </c>
    </row>
    <row r="39" spans="2:11" x14ac:dyDescent="0.35">
      <c r="B39" s="17">
        <v>11</v>
      </c>
      <c r="C39" s="41" t="s">
        <v>52</v>
      </c>
      <c r="D39" s="128">
        <v>200</v>
      </c>
      <c r="E39" s="64"/>
      <c r="F39" s="106">
        <f t="shared" ref="F39:F44" si="1">(D39*E39)</f>
        <v>0</v>
      </c>
    </row>
    <row r="40" spans="2:11" x14ac:dyDescent="0.35">
      <c r="B40" s="42">
        <v>12</v>
      </c>
      <c r="C40" s="43" t="s">
        <v>53</v>
      </c>
      <c r="D40" s="129">
        <v>10</v>
      </c>
      <c r="E40" s="65"/>
      <c r="F40" s="2">
        <f t="shared" si="1"/>
        <v>0</v>
      </c>
    </row>
    <row r="41" spans="2:11" ht="26" x14ac:dyDescent="0.35">
      <c r="B41" s="12">
        <v>13</v>
      </c>
      <c r="C41" s="44" t="s">
        <v>54</v>
      </c>
      <c r="D41" s="129">
        <v>10</v>
      </c>
      <c r="E41" s="66"/>
      <c r="F41" s="107">
        <f t="shared" si="1"/>
        <v>0</v>
      </c>
    </row>
    <row r="42" spans="2:11" x14ac:dyDescent="0.35">
      <c r="B42" s="12">
        <v>14</v>
      </c>
      <c r="C42" s="108" t="s">
        <v>48</v>
      </c>
      <c r="D42" s="130">
        <v>35</v>
      </c>
      <c r="E42" s="65"/>
      <c r="F42" s="107">
        <f t="shared" si="1"/>
        <v>0</v>
      </c>
    </row>
    <row r="43" spans="2:11" x14ac:dyDescent="0.35">
      <c r="B43" s="42">
        <v>15</v>
      </c>
      <c r="C43" s="108" t="s">
        <v>59</v>
      </c>
      <c r="D43" s="131">
        <v>15</v>
      </c>
      <c r="E43" s="109"/>
      <c r="F43" s="2">
        <f t="shared" si="1"/>
        <v>0</v>
      </c>
    </row>
    <row r="44" spans="2:11" ht="15" thickBot="1" x14ac:dyDescent="0.4">
      <c r="B44" s="110">
        <v>16</v>
      </c>
      <c r="C44" s="45" t="s">
        <v>60</v>
      </c>
      <c r="D44" s="132">
        <v>20</v>
      </c>
      <c r="E44" s="111"/>
      <c r="F44" s="112">
        <f t="shared" si="1"/>
        <v>0</v>
      </c>
    </row>
    <row r="45" spans="2:11" ht="29.5" thickBot="1" x14ac:dyDescent="0.4">
      <c r="B45" s="47"/>
      <c r="E45" s="113" t="s">
        <v>23</v>
      </c>
      <c r="F45" s="114">
        <f>SUM(F39:F44)</f>
        <v>0</v>
      </c>
    </row>
    <row r="46" spans="2:11" ht="15" thickBot="1" x14ac:dyDescent="0.4"/>
    <row r="47" spans="2:11" ht="18" thickBot="1" x14ac:dyDescent="0.4">
      <c r="B47" s="140" t="s">
        <v>55</v>
      </c>
      <c r="C47" s="141"/>
      <c r="D47" s="141"/>
      <c r="E47" s="141"/>
      <c r="F47" s="142"/>
    </row>
    <row r="48" spans="2:11" ht="15" thickBot="1" x14ac:dyDescent="0.4">
      <c r="B48" s="1"/>
      <c r="C48" s="46"/>
      <c r="D48" s="61" t="s">
        <v>20</v>
      </c>
      <c r="E48" s="62" t="s">
        <v>21</v>
      </c>
      <c r="F48" s="63" t="s">
        <v>2</v>
      </c>
    </row>
    <row r="49" spans="2:6" x14ac:dyDescent="0.35">
      <c r="B49" s="136" t="s">
        <v>18</v>
      </c>
      <c r="C49" s="137"/>
      <c r="D49" s="55">
        <f>J20</f>
        <v>0</v>
      </c>
      <c r="E49" s="56">
        <f>J35+F45</f>
        <v>0</v>
      </c>
      <c r="F49" s="57">
        <f>SUM(D49:E49)</f>
        <v>0</v>
      </c>
    </row>
    <row r="50" spans="2:6" ht="15" thickBot="1" x14ac:dyDescent="0.4">
      <c r="B50" s="138" t="s">
        <v>19</v>
      </c>
      <c r="C50" s="139"/>
      <c r="D50" s="58">
        <f>D49*3</f>
        <v>0</v>
      </c>
      <c r="E50" s="59">
        <f>E49*3</f>
        <v>0</v>
      </c>
      <c r="F50" s="60">
        <f>SUM(D50:E50)</f>
        <v>0</v>
      </c>
    </row>
    <row r="51" spans="2:6" ht="45" customHeight="1" thickBot="1" x14ac:dyDescent="0.4">
      <c r="B51" s="155" t="s">
        <v>17</v>
      </c>
      <c r="C51" s="156"/>
      <c r="D51" s="58">
        <f>D49</f>
        <v>0</v>
      </c>
      <c r="E51" s="59">
        <f>E49</f>
        <v>0</v>
      </c>
      <c r="F51" s="60">
        <f>SUM(D51:E51)</f>
        <v>0</v>
      </c>
    </row>
    <row r="52" spans="2:6" ht="19.5" thickTop="1" thickBot="1" x14ac:dyDescent="0.5">
      <c r="D52" s="134" t="s">
        <v>22</v>
      </c>
      <c r="E52" s="135"/>
      <c r="F52" s="75">
        <f>SUM(F50:F51)</f>
        <v>0</v>
      </c>
    </row>
    <row r="54" spans="2:6" ht="16.5" x14ac:dyDescent="0.35">
      <c r="B54" s="53">
        <v>1</v>
      </c>
      <c r="C54" s="54" t="s">
        <v>29</v>
      </c>
    </row>
    <row r="55" spans="2:6" ht="16.5" x14ac:dyDescent="0.35">
      <c r="B55" s="53">
        <v>2</v>
      </c>
      <c r="C55" s="54" t="s">
        <v>32</v>
      </c>
    </row>
    <row r="56" spans="2:6" ht="16.5" x14ac:dyDescent="0.35">
      <c r="B56" s="53">
        <v>3</v>
      </c>
      <c r="C56" s="54" t="s">
        <v>30</v>
      </c>
    </row>
    <row r="57" spans="2:6" ht="16.5" x14ac:dyDescent="0.35">
      <c r="B57" s="53">
        <v>4</v>
      </c>
      <c r="C57" s="54" t="s">
        <v>56</v>
      </c>
    </row>
    <row r="58" spans="2:6" ht="16.5" x14ac:dyDescent="0.35">
      <c r="B58" s="53">
        <v>5</v>
      </c>
      <c r="C58" s="54" t="s">
        <v>57</v>
      </c>
    </row>
    <row r="59" spans="2:6" ht="16.5" x14ac:dyDescent="0.35">
      <c r="B59" s="53">
        <v>6</v>
      </c>
      <c r="C59" s="54" t="s">
        <v>58</v>
      </c>
    </row>
    <row r="60" spans="2:6" ht="16.5" x14ac:dyDescent="0.35">
      <c r="B60" s="53">
        <v>7</v>
      </c>
      <c r="C60" s="54" t="s">
        <v>31</v>
      </c>
    </row>
    <row r="65" ht="15" customHeight="1" x14ac:dyDescent="0.35"/>
  </sheetData>
  <sheetProtection algorithmName="SHA-512" hashValue="z2sc7DF9uXa9oHk+eTZI1cGh3ZfJ1fAFLHZsd8kJ7NBuP+eq5aF+y2/xQO6KNAZiMgYj8lAH32G9q2bPI9w1bg==" saltValue="2H3dxSOw6j+cOotI8mVIfQ==" spinCount="100000" sheet="1" objects="1" scenarios="1"/>
  <mergeCells count="13">
    <mergeCell ref="B2:K3"/>
    <mergeCell ref="B23:K23"/>
    <mergeCell ref="B37:F37"/>
    <mergeCell ref="B16:K16"/>
    <mergeCell ref="B51:C51"/>
    <mergeCell ref="D5:E5"/>
    <mergeCell ref="D52:E52"/>
    <mergeCell ref="B49:C49"/>
    <mergeCell ref="B50:C50"/>
    <mergeCell ref="B7:E7"/>
    <mergeCell ref="B21:E21"/>
    <mergeCell ref="B47:F47"/>
    <mergeCell ref="B9:K9"/>
  </mergeCells>
  <pageMargins left="0.7" right="0.7" top="0.75" bottom="0.75" header="0.3" footer="0.3"/>
  <pageSetup scale="5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Part A &amp; B - Rates</vt:lpstr>
      <vt:lpstr>'Part A &amp; B - Rates'!_Hlk159935217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Pierre-Alexandre Seingier</dc:creator>
  <cp:lastModifiedBy>Pierre-Alexandre Seingier</cp:lastModifiedBy>
  <cp:lastPrinted>2024-01-25T18:21:02Z</cp:lastPrinted>
  <dcterms:created xsi:type="dcterms:W3CDTF">2024-01-19T16:33:59Z</dcterms:created>
  <dcterms:modified xsi:type="dcterms:W3CDTF">2024-04-19T19:14:50Z</dcterms:modified>
</cp:coreProperties>
</file>